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56" windowWidth="15480" windowHeight="11640" tabRatio="810" activeTab="0"/>
  </bookViews>
  <sheets>
    <sheet name="Appendix 1" sheetId="1" r:id="rId1"/>
    <sheet name="Appendix 2" sheetId="2" r:id="rId2"/>
    <sheet name="Appendix 3" sheetId="3" r:id="rId3"/>
    <sheet name="Appendix 4" sheetId="4" r:id="rId4"/>
    <sheet name="Appendix 5" sheetId="5" r:id="rId5"/>
    <sheet name="Appendix 6" sheetId="6" r:id="rId6"/>
    <sheet name="Appendix 7" sheetId="7" r:id="rId7"/>
    <sheet name="Appendix 8" sheetId="8" r:id="rId8"/>
    <sheet name="Appendix 9" sheetId="9" r:id="rId9"/>
    <sheet name="Appendix 10" sheetId="10" r:id="rId10"/>
    <sheet name="Appendix 11" sheetId="11" r:id="rId11"/>
    <sheet name="Appendix 12" sheetId="12" r:id="rId12"/>
  </sheets>
  <definedNames>
    <definedName name="bcgdp">'Appendix 5'!$C$4</definedName>
    <definedName name="ebase">'Appendix 6'!$B$6</definedName>
    <definedName name="GtC">'Appendix 6'!$A$6:$G$601</definedName>
    <definedName name="ppm">'Appendix 7'!$A$6:$G$601</definedName>
    <definedName name="temp">'Appendix 8'!$A$6:$G$601</definedName>
  </definedNames>
  <calcPr fullCalcOnLoad="1"/>
</workbook>
</file>

<file path=xl/comments1.xml><?xml version="1.0" encoding="utf-8"?>
<comments xmlns="http://schemas.openxmlformats.org/spreadsheetml/2006/main">
  <authors>
    <author>Cliff.Stainsby</author>
  </authors>
  <commentList>
    <comment ref="B2" authorId="0">
      <text>
        <r>
          <rPr>
            <b/>
            <sz val="10"/>
            <rFont val="Tahoma"/>
            <family val="0"/>
          </rPr>
          <t>Cliff.Stainsby:</t>
        </r>
        <r>
          <rPr>
            <sz val="10"/>
            <rFont val="Tahoma"/>
            <family val="0"/>
          </rPr>
          <t xml:space="preserve">
Source: IPPC Feb 2007
</t>
        </r>
      </text>
    </comment>
    <comment ref="A25" authorId="0">
      <text>
        <r>
          <rPr>
            <b/>
            <sz val="10"/>
            <rFont val="Tahoma"/>
            <family val="0"/>
          </rPr>
          <t>Cliff.Stainsby:</t>
        </r>
        <r>
          <rPr>
            <sz val="10"/>
            <rFont val="Tahoma"/>
            <family val="0"/>
          </rPr>
          <t xml:space="preserve">
World Population Prospects: the 2006 Revision Population Database; UN Population Division</t>
        </r>
      </text>
    </comment>
  </commentList>
</comments>
</file>

<file path=xl/comments12.xml><?xml version="1.0" encoding="utf-8"?>
<comments xmlns="http://schemas.openxmlformats.org/spreadsheetml/2006/main">
  <authors>
    <author>Cliff.Stainsby</author>
  </authors>
  <commentList>
    <comment ref="B21" authorId="0">
      <text>
        <r>
          <rPr>
            <b/>
            <sz val="10"/>
            <rFont val="Tahoma"/>
            <family val="0"/>
          </rPr>
          <t>Cliff.Stainsby:</t>
        </r>
        <r>
          <rPr>
            <sz val="10"/>
            <rFont val="Tahoma"/>
            <family val="0"/>
          </rPr>
          <t xml:space="preserve">
2005
</t>
        </r>
      </text>
    </comment>
    <comment ref="D21" authorId="0">
      <text>
        <r>
          <rPr>
            <b/>
            <sz val="10"/>
            <rFont val="Tahoma"/>
            <family val="0"/>
          </rPr>
          <t>Cliff.Stainsby:</t>
        </r>
        <r>
          <rPr>
            <sz val="10"/>
            <rFont val="Tahoma"/>
            <family val="0"/>
          </rPr>
          <t xml:space="preserve">
current US$s, 
source: the World Bank Data &amp; Statistics
 http://web.worldbank.org/WBSITE/EXTERNAL/DATASTATISTICS/0,,contentMDK:20394802~menuPK:1192714~pagePK:64133150~piPK:64133175~theSitePK:239419,00.html</t>
        </r>
      </text>
    </comment>
    <comment ref="B22" authorId="0">
      <text>
        <r>
          <rPr>
            <b/>
            <sz val="10"/>
            <rFont val="Tahoma"/>
            <family val="0"/>
          </rPr>
          <t>Cliff.Stainsby:</t>
        </r>
        <r>
          <rPr>
            <sz val="10"/>
            <rFont val="Tahoma"/>
            <family val="0"/>
          </rPr>
          <t xml:space="preserve">
2004</t>
        </r>
      </text>
    </comment>
    <comment ref="B23" authorId="0">
      <text>
        <r>
          <rPr>
            <b/>
            <sz val="10"/>
            <rFont val="Tahoma"/>
            <family val="0"/>
          </rPr>
          <t>Cliff.Stainsby:</t>
        </r>
        <r>
          <rPr>
            <sz val="10"/>
            <rFont val="Tahoma"/>
            <family val="0"/>
          </rPr>
          <t xml:space="preserve">
2004</t>
        </r>
      </text>
    </comment>
    <comment ref="F21" authorId="0">
      <text>
        <r>
          <rPr>
            <b/>
            <sz val="10"/>
            <rFont val="Tahoma"/>
            <family val="0"/>
          </rPr>
          <t>Cliff.Stainsby:</t>
        </r>
        <r>
          <rPr>
            <sz val="10"/>
            <rFont val="Tahoma"/>
            <family val="0"/>
          </rPr>
          <t xml:space="preserve">
0.17 is 100% minus 83% - the size of permissible emissions after 83% reductions
</t>
        </r>
      </text>
    </comment>
  </commentList>
</comments>
</file>

<file path=xl/comments2.xml><?xml version="1.0" encoding="utf-8"?>
<comments xmlns="http://schemas.openxmlformats.org/spreadsheetml/2006/main">
  <authors>
    <author>Cliff.Stainsby</author>
  </authors>
  <commentList>
    <comment ref="B5" authorId="0">
      <text>
        <r>
          <rPr>
            <b/>
            <sz val="10"/>
            <rFont val="Tahoma"/>
            <family val="0"/>
          </rPr>
          <t>Cliff.Stainsby:</t>
        </r>
        <r>
          <rPr>
            <sz val="10"/>
            <rFont val="Tahoma"/>
            <family val="0"/>
          </rPr>
          <t xml:space="preserve">
Model starts 2005 so we used the full period for calculating the C budget.
</t>
        </r>
      </text>
    </comment>
    <comment ref="G5" authorId="0">
      <text>
        <r>
          <rPr>
            <b/>
            <sz val="10"/>
            <rFont val="Tahoma"/>
            <family val="0"/>
          </rPr>
          <t>Cliff.Stainsby:</t>
        </r>
        <r>
          <rPr>
            <sz val="10"/>
            <rFont val="Tahoma"/>
            <family val="0"/>
          </rPr>
          <t xml:space="preserve">
Model starts 2005 so we used the full period for calculating the C budget.
</t>
        </r>
      </text>
    </comment>
  </commentList>
</comments>
</file>

<file path=xl/comments5.xml><?xml version="1.0" encoding="utf-8"?>
<comments xmlns="http://schemas.openxmlformats.org/spreadsheetml/2006/main">
  <authors>
    <author>Cliff.Stainsby</author>
  </authors>
  <commentList>
    <comment ref="L10" authorId="0">
      <text>
        <r>
          <rPr>
            <b/>
            <sz val="10"/>
            <rFont val="Tahoma"/>
            <family val="0"/>
          </rPr>
          <t>Cliff.Stainsby:</t>
        </r>
        <r>
          <rPr>
            <sz val="10"/>
            <rFont val="Tahoma"/>
            <family val="0"/>
          </rPr>
          <t xml:space="preserve">
BC current emissions
</t>
        </r>
      </text>
    </comment>
    <comment ref="M104" authorId="0">
      <text>
        <r>
          <rPr>
            <b/>
            <sz val="10"/>
            <rFont val="Tahoma"/>
            <family val="0"/>
          </rPr>
          <t>Cliff.Stainsby:</t>
        </r>
        <r>
          <rPr>
            <sz val="10"/>
            <rFont val="Tahoma"/>
            <family val="0"/>
          </rPr>
          <t xml:space="preserve">
Global budget times BC % of global population
</t>
        </r>
      </text>
    </comment>
    <comment ref="M10" authorId="0">
      <text>
        <r>
          <rPr>
            <b/>
            <sz val="10"/>
            <rFont val="Tahoma"/>
            <family val="0"/>
          </rPr>
          <t>Cliff.Stainsby:</t>
        </r>
        <r>
          <rPr>
            <sz val="10"/>
            <rFont val="Tahoma"/>
            <family val="0"/>
          </rPr>
          <t xml:space="preserve">
BC current emissions
</t>
        </r>
      </text>
    </comment>
  </commentList>
</comments>
</file>

<file path=xl/sharedStrings.xml><?xml version="1.0" encoding="utf-8"?>
<sst xmlns="http://schemas.openxmlformats.org/spreadsheetml/2006/main" count="232" uniqueCount="158">
  <si>
    <r>
      <t>$s/g of emissions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 (factor change from 2005)</t>
    </r>
  </si>
  <si>
    <t>Note on world population:</t>
  </si>
  <si>
    <r>
      <t xml:space="preserve">1. According to the medium scenario, </t>
    </r>
    <r>
      <rPr>
        <b/>
        <sz val="11"/>
        <color indexed="8"/>
        <rFont val="Times"/>
        <family val="0"/>
      </rPr>
      <t>world</t>
    </r>
    <r>
      <rPr>
        <sz val="11"/>
        <rFont val="Times"/>
        <family val="0"/>
      </rPr>
      <t xml:space="preserve"> </t>
    </r>
    <r>
      <rPr>
        <b/>
        <sz val="11"/>
        <color indexed="8"/>
        <rFont val="Times"/>
        <family val="0"/>
      </rPr>
      <t>population</t>
    </r>
    <r>
      <rPr>
        <sz val="11"/>
        <rFont val="Times"/>
        <family val="0"/>
      </rPr>
      <t xml:space="preserve"> rises from 6.1 billion persons in 2000 to a</t>
    </r>
  </si>
  <si>
    <t>maximum of 9.2 billion persons in 2075 and declines thereafter to reach 8.3 billion in 2175. The</t>
  </si>
  <si>
    <t>return to replacement level fertility coupled with increasing longevity in the medium scenario</t>
  </si>
  <si>
    <r>
      <t xml:space="preserve">produces a steadily increasing </t>
    </r>
    <r>
      <rPr>
        <b/>
        <sz val="11"/>
        <color indexed="8"/>
        <rFont val="Times"/>
        <family val="0"/>
      </rPr>
      <t>population</t>
    </r>
    <r>
      <rPr>
        <sz val="11"/>
        <rFont val="Times"/>
        <family val="0"/>
      </rPr>
      <t xml:space="preserve"> after 2175 that reaches 9 billion by 2300. If the effects of</t>
    </r>
  </si>
  <si>
    <r>
      <t xml:space="preserve">increasing longevity are counterbalanced by fertility, </t>
    </r>
    <r>
      <rPr>
        <b/>
        <sz val="11"/>
        <color indexed="8"/>
        <rFont val="Times"/>
        <family val="0"/>
      </rPr>
      <t>population</t>
    </r>
    <r>
      <rPr>
        <sz val="11"/>
        <rFont val="Times"/>
        <family val="0"/>
      </rPr>
      <t xml:space="preserve"> size remains constant at 8.3 billion</t>
    </r>
  </si>
  <si>
    <t>from 2175 to 2300 as in the zero-growth scenario (figure 1).</t>
  </si>
  <si>
    <t xml:space="preserve">Source: United Nations </t>
  </si>
  <si>
    <r>
      <t>2050 target emissions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 (gC) (99.7% reductions BC equity, 83%  BC global, and 83% global)</t>
    </r>
  </si>
  <si>
    <t>BC Equity</t>
  </si>
  <si>
    <t>Change Factor</t>
  </si>
  <si>
    <t>1 petagram = 1Gt</t>
  </si>
  <si>
    <t xml:space="preserve">MtCO2e      </t>
  </si>
  <si>
    <t xml:space="preserve">GtCO2e       </t>
  </si>
  <si>
    <t xml:space="preserve">GtCe        </t>
  </si>
  <si>
    <t>BC emissions</t>
  </si>
  <si>
    <t>Canadian emissions</t>
  </si>
  <si>
    <t>Global emissions</t>
  </si>
  <si>
    <t>Emissions % of Global</t>
  </si>
  <si>
    <t>National Inventory Report, Environment Canada</t>
  </si>
  <si>
    <t>BC Stats, Min. of Finance, BC</t>
  </si>
  <si>
    <t>United Nations</t>
  </si>
  <si>
    <t>Sources:</t>
  </si>
  <si>
    <t>Dr. Kirsten Zickfeld, University of Victoria</t>
  </si>
  <si>
    <t>1990 CO2e in GtC (from Olivier 2005) = approx 36 Gt</t>
  </si>
  <si>
    <t xml:space="preserve"> http://www.un.org/esa/population/publications/longrange2/Long_range_report.pdf  </t>
  </si>
  <si>
    <t>Using constant annual % decrease in emissions from 2008 to 2100</t>
  </si>
  <si>
    <t>Global and BC fair share based on % of 2004 population</t>
  </si>
  <si>
    <t>Appendix 4: Scenario Comparisons</t>
  </si>
  <si>
    <r>
      <t>Year at 450ppmCO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e</t>
    </r>
  </si>
  <si>
    <t xml:space="preserve"> </t>
  </si>
  <si>
    <t>go from $0.002 per gram of emissions to $0.694 without growth and $2.625 with growth.</t>
  </si>
  <si>
    <t>Cumulative emissions</t>
  </si>
  <si>
    <t>Cumulative emissions reduction</t>
  </si>
  <si>
    <t>Emissions per year (straight line)</t>
  </si>
  <si>
    <t>Percent reduction from 2008</t>
  </si>
  <si>
    <t>Growth, GDP and Emissions ($/gC)</t>
  </si>
  <si>
    <t>2005 GDP at market Prices ($ Cdn, real, 1997 chain weighted)</t>
  </si>
  <si>
    <t>2005 $GDP/ Emissions of  CO2e ($/gC)</t>
  </si>
  <si>
    <t>No Growth Scenario Change in $GDP/emissions of CO2e  2005 to 2050 (%)</t>
  </si>
  <si>
    <t>Growth Scenario  2050 GDP @ 3%/yr real growth, 2005 to 2050 ($ Cdn, real,1997)</t>
  </si>
  <si>
    <t>Growth Scenario Change in $GDP/emissions in CO2e  2005 to 2050 (%)</t>
  </si>
  <si>
    <t>No Growth vs Growth Difference in $GDP/Emissions of CO2e  2050 (%)</t>
  </si>
  <si>
    <t>Global (2005)</t>
  </si>
  <si>
    <t>BC 2004 (equity)</t>
  </si>
  <si>
    <t>ppm CO2e</t>
  </si>
  <si>
    <t>Emissions (GtC/yr)</t>
  </si>
  <si>
    <t>Temp</t>
  </si>
  <si>
    <r>
      <t>Temp (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C above preindustrial)</t>
    </r>
  </si>
  <si>
    <r>
      <t xml:space="preserve">Max 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C above pre-indust</t>
    </r>
  </si>
  <si>
    <t>BC  (MtC)</t>
  </si>
  <si>
    <t>S1</t>
  </si>
  <si>
    <t>S2</t>
  </si>
  <si>
    <t>S3</t>
  </si>
  <si>
    <t>S4</t>
  </si>
  <si>
    <t>S5</t>
  </si>
  <si>
    <t>S6</t>
  </si>
  <si>
    <r>
      <t>ppmCO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e in 2007 (2005 data)</t>
    </r>
  </si>
  <si>
    <r>
      <t>Stabilization at 400ppmCO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e</t>
    </r>
  </si>
  <si>
    <r>
      <t>2012 ppmCO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e</t>
    </r>
  </si>
  <si>
    <r>
      <t>2016 ppmCO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e</t>
    </r>
  </si>
  <si>
    <r>
      <t>2020  ppmCO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e</t>
    </r>
  </si>
  <si>
    <r>
      <t>2050  ppmCO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e</t>
    </r>
  </si>
  <si>
    <r>
      <t>Begin removal of CO</t>
    </r>
    <r>
      <rPr>
        <b/>
        <vertAlign val="sub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(year)</t>
    </r>
  </si>
  <si>
    <r>
      <t>CO</t>
    </r>
    <r>
      <rPr>
        <b/>
        <vertAlign val="sub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emissions resume (year)</t>
    </r>
  </si>
  <si>
    <r>
      <t>Peak CO</t>
    </r>
    <r>
      <rPr>
        <b/>
        <vertAlign val="sub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withdrawal (Gt/yr)</t>
    </r>
  </si>
  <si>
    <t>Year of peak withdrawal</t>
  </si>
  <si>
    <r>
      <t>Max temp  predicted +T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C</t>
    </r>
  </si>
  <si>
    <t>Scenario</t>
  </si>
  <si>
    <r>
      <t xml:space="preserve"> Appendix 3 : Emission Reduction Targets                                   </t>
    </r>
    <r>
      <rPr>
        <b/>
        <sz val="9"/>
        <rFont val="Arial"/>
        <family val="2"/>
      </rPr>
      <t>(% from 2004 levels)</t>
    </r>
  </si>
  <si>
    <t>Appendix 6: Emissions in GtC</t>
  </si>
  <si>
    <r>
      <t>Appendix 7: ppm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and CO2e</t>
    </r>
  </si>
  <si>
    <t>Appendix 8: Temperature in degrees C</t>
  </si>
  <si>
    <t>Appendix 2: Carbon Budgets</t>
  </si>
  <si>
    <t>Appendix 1:  Base Data - Emissions and Population</t>
  </si>
  <si>
    <t>Appendix 5: 2100  C budgets &amp; emission reductions</t>
  </si>
  <si>
    <t>Appendix 9: Model results summary</t>
  </si>
  <si>
    <t>Mt of CO2 above perfect equity</t>
  </si>
  <si>
    <r>
      <t>$s/g of emissions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 (% change from 2005)</t>
    </r>
  </si>
  <si>
    <t>BC 2004 (global target)</t>
  </si>
  <si>
    <t>go from 1/2 cent per gram of emissions to 2.8 cents without growth and 10.8 cents with growth</t>
  </si>
  <si>
    <t>$/g  ng/current</t>
  </si>
  <si>
    <t>$/g g/current</t>
  </si>
  <si>
    <t>$/g g/ng</t>
  </si>
  <si>
    <r>
      <t>Emissions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 (gC)</t>
    </r>
  </si>
  <si>
    <r>
      <t>No Growth Scenario 2050 $ GDP/emissions of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e, ($/gC)</t>
    </r>
  </si>
  <si>
    <r>
      <t>Growth Scenario  2050 $GDP/emissions of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 ($/gC)</t>
    </r>
  </si>
  <si>
    <t>Appendix 11: Table 2</t>
  </si>
  <si>
    <t>Appendix 11: Table 1</t>
  </si>
  <si>
    <r>
      <t>$s per gram of emissions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</t>
    </r>
  </si>
  <si>
    <t>2050 no growth</t>
  </si>
  <si>
    <t>2050 growth 3%/yr</t>
  </si>
  <si>
    <t>Meeting the targets: What does it mean for growth?</t>
  </si>
  <si>
    <t xml:space="preserve">Global </t>
  </si>
  <si>
    <t>2050 Emission Reduction target (%)</t>
  </si>
  <si>
    <r>
      <t>$s per gram of emissions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 (% change from 2005)</t>
    </r>
  </si>
  <si>
    <t>Amount per year between 2008 and 2050 (millions)</t>
  </si>
  <si>
    <t>% of BC 2008 GDP</t>
  </si>
  <si>
    <t>BC 2008 GDP millions</t>
  </si>
  <si>
    <t>Table 1.</t>
  </si>
  <si>
    <t>Table 2</t>
  </si>
  <si>
    <t>Two BC Equity Scenarios</t>
  </si>
  <si>
    <t>2050 Annual emission equity (6.6% pa reduction to 2050 convergence)</t>
  </si>
  <si>
    <t>2050 Annual emissions convergence</t>
  </si>
  <si>
    <t>2100 Carbon budget convergence</t>
  </si>
  <si>
    <t>Share of global cumulative emissions</t>
  </si>
  <si>
    <t>Cost of carbon offset at $100 per tonne (millions)</t>
  </si>
  <si>
    <t>BC</t>
  </si>
  <si>
    <t>Canada</t>
  </si>
  <si>
    <t>1990 (billions)</t>
  </si>
  <si>
    <t>2004 (billions)</t>
  </si>
  <si>
    <t>2050 (billions)</t>
  </si>
  <si>
    <t xml:space="preserve">BC Population </t>
  </si>
  <si>
    <t xml:space="preserve">Canadian Population </t>
  </si>
  <si>
    <t xml:space="preserve">Global population </t>
  </si>
  <si>
    <t>Pop % of Global</t>
  </si>
  <si>
    <t>Emissions per capita</t>
  </si>
  <si>
    <t>1990 (tCe)</t>
  </si>
  <si>
    <t>2004 (tCe)</t>
  </si>
  <si>
    <t>Global</t>
  </si>
  <si>
    <r>
      <t>1 tonne C = 3.67 tC0</t>
    </r>
    <r>
      <rPr>
        <vertAlign val="subscript"/>
        <sz val="10"/>
        <rFont val="Arial"/>
        <family val="2"/>
      </rPr>
      <t>2</t>
    </r>
  </si>
  <si>
    <r>
      <t>1 ppm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2.12 GtC</t>
    </r>
  </si>
  <si>
    <r>
      <t>Converting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e to C in Gt using 3.67 as the ratio ignores some greenhouse gasses but the amount is negligible</t>
    </r>
  </si>
  <si>
    <t>Sc 4</t>
  </si>
  <si>
    <t>Sc 5</t>
  </si>
  <si>
    <t>Sc 6</t>
  </si>
  <si>
    <t>2005 to 2050</t>
  </si>
  <si>
    <t>2005 to 2100</t>
  </si>
  <si>
    <t>2005 to 2600</t>
  </si>
  <si>
    <t xml:space="preserve">Assumptions for yearly targets: </t>
  </si>
  <si>
    <r>
      <t xml:space="preserve">2008 to 2050 </t>
    </r>
    <r>
      <rPr>
        <b/>
        <sz val="8"/>
        <rFont val="Arial"/>
        <family val="2"/>
      </rPr>
      <t>(%/yr)</t>
    </r>
    <r>
      <rPr>
        <b/>
        <sz val="10"/>
        <rFont val="Arial"/>
        <family val="2"/>
      </rPr>
      <t xml:space="preserve"> </t>
    </r>
  </si>
  <si>
    <t>Global (GtC)</t>
  </si>
  <si>
    <t xml:space="preserve"> BC (MtC)</t>
  </si>
  <si>
    <t>Global  (GtC)</t>
  </si>
  <si>
    <t>4.2%/yr to 2100</t>
  </si>
  <si>
    <t>4.1%/yr to 2100</t>
  </si>
  <si>
    <t>4.078%/yr to 2100</t>
  </si>
  <si>
    <t>Sc 6 Change from 2008</t>
  </si>
  <si>
    <t>12.6%/yr to 2100</t>
  </si>
  <si>
    <t>Change from 2008</t>
  </si>
  <si>
    <t>Year</t>
  </si>
  <si>
    <t>Sc 4 cumul</t>
  </si>
  <si>
    <t>Sc 5 Cumul</t>
  </si>
  <si>
    <t>Sc 6 Cumul</t>
  </si>
  <si>
    <t>%</t>
  </si>
  <si>
    <t>Sc 6 cumul</t>
  </si>
  <si>
    <t>C budget for 2100</t>
  </si>
  <si>
    <t>GtC/yr</t>
  </si>
  <si>
    <t>Sc 1</t>
  </si>
  <si>
    <t>Sc 2</t>
  </si>
  <si>
    <t>Sc 3</t>
  </si>
  <si>
    <t>Max</t>
  </si>
  <si>
    <t>Min</t>
  </si>
  <si>
    <t>ppm C02</t>
  </si>
  <si>
    <t>ppm C02e</t>
  </si>
  <si>
    <t>CO2e</t>
  </si>
  <si>
    <r>
      <t>current atmospheric concentrations = 430 ppm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e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</si>
</sst>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"/>
    <numFmt numFmtId="175" formatCode="0.000000"/>
    <numFmt numFmtId="176" formatCode="0.00000"/>
    <numFmt numFmtId="177" formatCode="0.0000"/>
    <numFmt numFmtId="178" formatCode="_-* #,##0.0_-;\-* #,##0.0_-;_-* &quot;-&quot;??_-;_-@_-"/>
    <numFmt numFmtId="179" formatCode="_-* #,##0_-;\-* #,##0_-;_-* &quot;-&quot;??_-;_-@_-"/>
    <numFmt numFmtId="180" formatCode="0.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_-* #,##0.000_-;\-* #,##0.000_-;_-* &quot;-&quot;???_-;_-@_-"/>
    <numFmt numFmtId="187" formatCode="_-* #,##0.0000_-;\-* #,##0.0000_-;_-* &quot;-&quot;????_-;_-@_-"/>
    <numFmt numFmtId="188" formatCode="_-* #,##0.00000_-;\-* #,##0.00000_-;_-* &quot;-&quot;?????_-;_-@_-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_-* #,##0.000000_-;\-* #,##0.000000_-;_-* &quot;-&quot;??????_-;_-@_-"/>
    <numFmt numFmtId="194" formatCode="_-* #,##0.00_-;\-* #,##0.00_-;_-* &quot;-&quot;???_-;_-@_-"/>
    <numFmt numFmtId="195" formatCode="_-* #,##0.0_-;\-* #,##0.0_-;_-* &quot;-&quot;???_-;_-@_-"/>
    <numFmt numFmtId="196" formatCode="_-* #,##0_-;\-* #,##0_-;_-* &quot;-&quot;???_-;_-@_-"/>
    <numFmt numFmtId="197" formatCode="_-* #,##0.0000000_-;\-* #,##0.0000000_-;_-* &quot;-&quot;??_-;_-@_-"/>
    <numFmt numFmtId="198" formatCode="0.000000000"/>
    <numFmt numFmtId="199" formatCode="_-* #,##0.0_-;\-* #,##0.0_-;_-* &quot;-&quot;?_-;_-@_-"/>
    <numFmt numFmtId="200" formatCode="_-* #,##0.0000000_-;\-* #,##0.0000000_-;_-* &quot;-&quot;???????_-;_-@_-"/>
    <numFmt numFmtId="201" formatCode="_(* #,##0.000000_);_(* \(#,##0.000000\);_(* &quot;-&quot;??????_);_(@_)"/>
    <numFmt numFmtId="202" formatCode="_(* #,##0.0_);_(* \(#,##0.0\);_(* &quot;-&quot;?_);_(@_)"/>
    <numFmt numFmtId="203" formatCode="0.0%"/>
    <numFmt numFmtId="204" formatCode="0.000%"/>
    <numFmt numFmtId="205" formatCode="0.0000%"/>
    <numFmt numFmtId="206" formatCode="_(* #,##0.0000_);_(* \(#,##0.0000\);_(* &quot;-&quot;????_);_(@_)"/>
    <numFmt numFmtId="207" formatCode="0.00000%"/>
    <numFmt numFmtId="208" formatCode="0.000000%"/>
    <numFmt numFmtId="209" formatCode="0.0000000%"/>
    <numFmt numFmtId="210" formatCode="_-&quot;$&quot;* #,##0.0_-;\-&quot;$&quot;* #,##0.0_-;_-&quot;$&quot;* &quot;-&quot;??_-;_-@_-"/>
    <numFmt numFmtId="211" formatCode="_-&quot;$&quot;* #,##0_-;\-&quot;$&quot;* #,##0_-;_-&quot;$&quot;* &quot;-&quot;??_-;_-@_-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bscript"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bscript"/>
      <sz val="12"/>
      <name val="Arial"/>
      <family val="2"/>
    </font>
    <font>
      <b/>
      <vertAlign val="subscript"/>
      <sz val="10"/>
      <name val="Arial"/>
      <family val="2"/>
    </font>
    <font>
      <sz val="11"/>
      <name val="Times"/>
      <family val="0"/>
    </font>
    <font>
      <b/>
      <sz val="11"/>
      <color indexed="8"/>
      <name val="Times"/>
      <family val="0"/>
    </font>
    <font>
      <sz val="10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72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/>
    </xf>
    <xf numFmtId="2" fontId="0" fillId="0" borderId="0" xfId="0" applyNumberFormat="1" applyAlignment="1">
      <alignment horizontal="right"/>
    </xf>
    <xf numFmtId="171" fontId="0" fillId="0" borderId="0" xfId="15" applyAlignment="1">
      <alignment horizontal="right"/>
    </xf>
    <xf numFmtId="0" fontId="6" fillId="0" borderId="2" xfId="0" applyFont="1" applyFill="1" applyBorder="1" applyAlignment="1">
      <alignment horizontal="right"/>
    </xf>
    <xf numFmtId="177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6" fillId="0" borderId="3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vertical="center"/>
    </xf>
    <xf numFmtId="179" fontId="0" fillId="0" borderId="0" xfId="15" applyNumberFormat="1" applyAlignment="1">
      <alignment horizontal="right"/>
    </xf>
    <xf numFmtId="0" fontId="7" fillId="0" borderId="0" xfId="0" applyFont="1" applyAlignment="1">
      <alignment horizontal="right"/>
    </xf>
    <xf numFmtId="0" fontId="0" fillId="0" borderId="2" xfId="0" applyBorder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73" fontId="0" fillId="0" borderId="0" xfId="0" applyNumberFormat="1" applyAlignment="1">
      <alignment/>
    </xf>
    <xf numFmtId="0" fontId="6" fillId="0" borderId="0" xfId="0" applyFont="1" applyBorder="1" applyAlignment="1">
      <alignment/>
    </xf>
    <xf numFmtId="179" fontId="0" fillId="0" borderId="0" xfId="15" applyNumberFormat="1" applyAlignment="1">
      <alignment/>
    </xf>
    <xf numFmtId="172" fontId="0" fillId="0" borderId="0" xfId="0" applyNumberFormat="1" applyAlignment="1">
      <alignment horizontal="right"/>
    </xf>
    <xf numFmtId="196" fontId="0" fillId="0" borderId="0" xfId="0" applyNumberFormat="1" applyAlignment="1">
      <alignment/>
    </xf>
    <xf numFmtId="179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1" xfId="0" applyFont="1" applyBorder="1" applyAlignment="1">
      <alignment horizontal="right" vertical="center"/>
    </xf>
    <xf numFmtId="198" fontId="0" fillId="0" borderId="0" xfId="0" applyNumberFormat="1" applyAlignment="1">
      <alignment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6" fillId="0" borderId="1" xfId="0" applyFont="1" applyBorder="1" applyAlignment="1">
      <alignment vertical="center"/>
    </xf>
    <xf numFmtId="178" fontId="0" fillId="0" borderId="0" xfId="0" applyNumberFormat="1" applyAlignment="1">
      <alignment/>
    </xf>
    <xf numFmtId="0" fontId="0" fillId="0" borderId="0" xfId="0" applyAlignment="1">
      <alignment/>
    </xf>
    <xf numFmtId="172" fontId="0" fillId="0" borderId="0" xfId="0" applyNumberFormat="1" applyFill="1" applyBorder="1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71" fontId="0" fillId="0" borderId="0" xfId="15" applyNumberFormat="1" applyFont="1" applyAlignment="1">
      <alignment/>
    </xf>
    <xf numFmtId="2" fontId="0" fillId="0" borderId="0" xfId="0" applyNumberFormat="1" applyFont="1" applyAlignment="1">
      <alignment/>
    </xf>
    <xf numFmtId="178" fontId="0" fillId="0" borderId="0" xfId="15" applyNumberFormat="1" applyFont="1" applyAlignment="1">
      <alignment/>
    </xf>
    <xf numFmtId="2" fontId="0" fillId="0" borderId="0" xfId="15" applyNumberFormat="1" applyFont="1" applyAlignment="1">
      <alignment/>
    </xf>
    <xf numFmtId="0" fontId="0" fillId="2" borderId="0" xfId="0" applyFont="1" applyFill="1" applyAlignment="1">
      <alignment/>
    </xf>
    <xf numFmtId="171" fontId="0" fillId="2" borderId="0" xfId="15" applyNumberFormat="1" applyFont="1" applyFill="1" applyAlignment="1">
      <alignment/>
    </xf>
    <xf numFmtId="2" fontId="0" fillId="2" borderId="0" xfId="15" applyNumberFormat="1" applyFont="1" applyFill="1" applyAlignment="1">
      <alignment/>
    </xf>
    <xf numFmtId="178" fontId="0" fillId="2" borderId="0" xfId="15" applyNumberFormat="1" applyFont="1" applyFill="1" applyAlignment="1">
      <alignment/>
    </xf>
    <xf numFmtId="190" fontId="0" fillId="2" borderId="0" xfId="15" applyNumberFormat="1" applyFont="1" applyFill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Font="1" applyAlignment="1">
      <alignment horizontal="left" indent="3"/>
    </xf>
    <xf numFmtId="0" fontId="6" fillId="0" borderId="4" xfId="0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5" fillId="0" borderId="2" xfId="0" applyFont="1" applyBorder="1" applyAlignment="1">
      <alignment/>
    </xf>
    <xf numFmtId="0" fontId="20" fillId="0" borderId="6" xfId="0" applyFont="1" applyBorder="1" applyAlignment="1">
      <alignment vertical="top" wrapText="1"/>
    </xf>
    <xf numFmtId="0" fontId="20" fillId="0" borderId="7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8" xfId="0" applyFont="1" applyBorder="1" applyAlignment="1">
      <alignment vertical="center" wrapText="1"/>
    </xf>
    <xf numFmtId="0" fontId="18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4" xfId="0" applyFont="1" applyBorder="1" applyAlignment="1">
      <alignment horizontal="right"/>
    </xf>
    <xf numFmtId="0" fontId="6" fillId="0" borderId="0" xfId="0" applyFont="1" applyAlignment="1">
      <alignment horizontal="right"/>
    </xf>
    <xf numFmtId="172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vertical="center" wrapText="1"/>
    </xf>
    <xf numFmtId="2" fontId="0" fillId="3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Alignment="1">
      <alignment vertical="center" wrapText="1"/>
    </xf>
    <xf numFmtId="189" fontId="0" fillId="2" borderId="0" xfId="15" applyNumberFormat="1" applyFill="1" applyAlignment="1">
      <alignment vertical="center"/>
    </xf>
    <xf numFmtId="179" fontId="0" fillId="4" borderId="0" xfId="15" applyNumberFormat="1" applyFill="1" applyAlignment="1">
      <alignment vertical="center"/>
    </xf>
    <xf numFmtId="179" fontId="0" fillId="0" borderId="0" xfId="15" applyNumberFormat="1" applyAlignment="1">
      <alignment vertical="center"/>
    </xf>
    <xf numFmtId="179" fontId="0" fillId="5" borderId="0" xfId="15" applyNumberFormat="1" applyFill="1" applyAlignment="1">
      <alignment vertical="center"/>
    </xf>
    <xf numFmtId="179" fontId="0" fillId="0" borderId="0" xfId="0" applyNumberFormat="1" applyAlignment="1">
      <alignment vertical="center"/>
    </xf>
    <xf numFmtId="189" fontId="0" fillId="2" borderId="0" xfId="0" applyNumberFormat="1" applyFill="1" applyAlignment="1">
      <alignment vertical="center"/>
    </xf>
    <xf numFmtId="0" fontId="6" fillId="0" borderId="10" xfId="0" applyFont="1" applyBorder="1" applyAlignment="1">
      <alignment horizontal="right" wrapText="1"/>
    </xf>
    <xf numFmtId="0" fontId="25" fillId="0" borderId="0" xfId="0" applyFont="1" applyAlignment="1">
      <alignment/>
    </xf>
    <xf numFmtId="171" fontId="0" fillId="0" borderId="0" xfId="15" applyAlignment="1">
      <alignment/>
    </xf>
    <xf numFmtId="171" fontId="0" fillId="0" borderId="0" xfId="15" applyAlignment="1">
      <alignment horizontal="center"/>
    </xf>
    <xf numFmtId="171" fontId="0" fillId="0" borderId="0" xfId="15" applyBorder="1" applyAlignment="1">
      <alignment horizontal="center"/>
    </xf>
    <xf numFmtId="171" fontId="0" fillId="0" borderId="11" xfId="15" applyBorder="1" applyAlignment="1">
      <alignment horizontal="center"/>
    </xf>
    <xf numFmtId="171" fontId="0" fillId="0" borderId="0" xfId="15" applyBorder="1" applyAlignment="1">
      <alignment horizontal="right"/>
    </xf>
    <xf numFmtId="171" fontId="0" fillId="0" borderId="11" xfId="15" applyBorder="1" applyAlignment="1">
      <alignment horizontal="right"/>
    </xf>
    <xf numFmtId="171" fontId="0" fillId="0" borderId="0" xfId="15" applyAlignment="1">
      <alignment horizontal="right"/>
    </xf>
    <xf numFmtId="189" fontId="0" fillId="0" borderId="0" xfId="15" applyNumberFormat="1" applyBorder="1" applyAlignment="1">
      <alignment horizontal="center"/>
    </xf>
    <xf numFmtId="190" fontId="0" fillId="0" borderId="0" xfId="15" applyNumberFormat="1" applyFont="1" applyAlignment="1">
      <alignment/>
    </xf>
    <xf numFmtId="175" fontId="0" fillId="0" borderId="0" xfId="15" applyNumberFormat="1" applyFont="1" applyAlignment="1">
      <alignment/>
    </xf>
    <xf numFmtId="175" fontId="0" fillId="2" borderId="0" xfId="15" applyNumberFormat="1" applyFont="1" applyFill="1" applyAlignment="1">
      <alignment/>
    </xf>
    <xf numFmtId="175" fontId="0" fillId="0" borderId="0" xfId="0" applyNumberFormat="1" applyFont="1" applyAlignment="1">
      <alignment/>
    </xf>
    <xf numFmtId="204" fontId="0" fillId="0" borderId="0" xfId="21" applyNumberFormat="1" applyFont="1" applyAlignment="1">
      <alignment/>
    </xf>
    <xf numFmtId="204" fontId="6" fillId="0" borderId="1" xfId="21" applyNumberFormat="1" applyFont="1" applyBorder="1" applyAlignment="1">
      <alignment horizontal="center" wrapText="1"/>
    </xf>
    <xf numFmtId="208" fontId="0" fillId="0" borderId="0" xfId="21" applyNumberFormat="1" applyFont="1" applyAlignment="1">
      <alignment/>
    </xf>
    <xf numFmtId="2" fontId="0" fillId="2" borderId="0" xfId="0" applyNumberFormat="1" applyFont="1" applyFill="1" applyAlignment="1">
      <alignment/>
    </xf>
    <xf numFmtId="211" fontId="0" fillId="0" borderId="0" xfId="17" applyNumberFormat="1" applyFont="1" applyAlignment="1">
      <alignment/>
    </xf>
    <xf numFmtId="211" fontId="0" fillId="0" borderId="0" xfId="0" applyNumberFormat="1" applyFont="1" applyAlignment="1">
      <alignment/>
    </xf>
    <xf numFmtId="178" fontId="15" fillId="0" borderId="0" xfId="15" applyNumberFormat="1" applyFont="1" applyAlignment="1">
      <alignment/>
    </xf>
    <xf numFmtId="171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0" fontId="0" fillId="0" borderId="0" xfId="21" applyNumberFormat="1" applyFont="1" applyAlignment="1">
      <alignment/>
    </xf>
    <xf numFmtId="0" fontId="0" fillId="2" borderId="0" xfId="21" applyNumberFormat="1" applyFont="1" applyFill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79" fontId="0" fillId="0" borderId="0" xfId="15" applyNumberFormat="1" applyFont="1" applyAlignment="1">
      <alignment/>
    </xf>
    <xf numFmtId="0" fontId="14" fillId="0" borderId="0" xfId="0" applyFont="1" applyAlignment="1">
      <alignment/>
    </xf>
    <xf numFmtId="204" fontId="6" fillId="0" borderId="0" xfId="21" applyNumberFormat="1" applyFont="1" applyAlignment="1">
      <alignment horizont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14" fillId="0" borderId="1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chartsheet" Target="chartsheets/sheet1.xml" /><Relationship Id="rId11" Type="http://schemas.openxmlformats.org/officeDocument/2006/relationships/chartsheet" Target="chartsheets/sheet2.xml" /><Relationship Id="rId12" Type="http://schemas.openxmlformats.org/officeDocument/2006/relationships/worksheet" Target="worksheets/sheet10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2100 C budget
Global &amp; BC GHG emission reductions 
(%)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7625"/>
          <c:w val="0.86425"/>
          <c:h val="0.868"/>
        </c:manualLayout>
      </c:layout>
      <c:lineChart>
        <c:grouping val="standard"/>
        <c:varyColors val="0"/>
        <c:ser>
          <c:idx val="0"/>
          <c:order val="0"/>
          <c:tx>
            <c:v>Global 2100 Carbon Budget Convergence</c:v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'Appendix 5'!$B$10:$B$102</c:f>
              <c:numCache>
                <c:ptCount val="9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  <c:pt idx="33">
                  <c:v>2041</c:v>
                </c:pt>
                <c:pt idx="34">
                  <c:v>2042</c:v>
                </c:pt>
                <c:pt idx="35">
                  <c:v>2043</c:v>
                </c:pt>
                <c:pt idx="36">
                  <c:v>2044</c:v>
                </c:pt>
                <c:pt idx="37">
                  <c:v>2045</c:v>
                </c:pt>
                <c:pt idx="38">
                  <c:v>2046</c:v>
                </c:pt>
                <c:pt idx="39">
                  <c:v>2047</c:v>
                </c:pt>
                <c:pt idx="40">
                  <c:v>2048</c:v>
                </c:pt>
                <c:pt idx="41">
                  <c:v>2049</c:v>
                </c:pt>
                <c:pt idx="42">
                  <c:v>2050</c:v>
                </c:pt>
                <c:pt idx="43">
                  <c:v>2051</c:v>
                </c:pt>
                <c:pt idx="44">
                  <c:v>2052</c:v>
                </c:pt>
                <c:pt idx="45">
                  <c:v>2053</c:v>
                </c:pt>
                <c:pt idx="46">
                  <c:v>2054</c:v>
                </c:pt>
                <c:pt idx="47">
                  <c:v>2055</c:v>
                </c:pt>
                <c:pt idx="48">
                  <c:v>2056</c:v>
                </c:pt>
                <c:pt idx="49">
                  <c:v>2057</c:v>
                </c:pt>
                <c:pt idx="50">
                  <c:v>2058</c:v>
                </c:pt>
                <c:pt idx="51">
                  <c:v>2059</c:v>
                </c:pt>
                <c:pt idx="52">
                  <c:v>2060</c:v>
                </c:pt>
                <c:pt idx="53">
                  <c:v>2061</c:v>
                </c:pt>
                <c:pt idx="54">
                  <c:v>2062</c:v>
                </c:pt>
                <c:pt idx="55">
                  <c:v>2063</c:v>
                </c:pt>
                <c:pt idx="56">
                  <c:v>2064</c:v>
                </c:pt>
                <c:pt idx="57">
                  <c:v>2065</c:v>
                </c:pt>
                <c:pt idx="58">
                  <c:v>2066</c:v>
                </c:pt>
                <c:pt idx="59">
                  <c:v>2067</c:v>
                </c:pt>
                <c:pt idx="60">
                  <c:v>2068</c:v>
                </c:pt>
                <c:pt idx="61">
                  <c:v>2069</c:v>
                </c:pt>
                <c:pt idx="62">
                  <c:v>2070</c:v>
                </c:pt>
                <c:pt idx="63">
                  <c:v>2071</c:v>
                </c:pt>
                <c:pt idx="64">
                  <c:v>2072</c:v>
                </c:pt>
                <c:pt idx="65">
                  <c:v>2073</c:v>
                </c:pt>
                <c:pt idx="66">
                  <c:v>2074</c:v>
                </c:pt>
                <c:pt idx="67">
                  <c:v>2075</c:v>
                </c:pt>
                <c:pt idx="68">
                  <c:v>2076</c:v>
                </c:pt>
                <c:pt idx="69">
                  <c:v>2077</c:v>
                </c:pt>
                <c:pt idx="70">
                  <c:v>2078</c:v>
                </c:pt>
                <c:pt idx="71">
                  <c:v>2079</c:v>
                </c:pt>
                <c:pt idx="72">
                  <c:v>2080</c:v>
                </c:pt>
                <c:pt idx="73">
                  <c:v>2081</c:v>
                </c:pt>
                <c:pt idx="74">
                  <c:v>2082</c:v>
                </c:pt>
                <c:pt idx="75">
                  <c:v>2083</c:v>
                </c:pt>
                <c:pt idx="76">
                  <c:v>2084</c:v>
                </c:pt>
                <c:pt idx="77">
                  <c:v>2085</c:v>
                </c:pt>
                <c:pt idx="78">
                  <c:v>2086</c:v>
                </c:pt>
                <c:pt idx="79">
                  <c:v>2087</c:v>
                </c:pt>
                <c:pt idx="80">
                  <c:v>2088</c:v>
                </c:pt>
                <c:pt idx="81">
                  <c:v>2089</c:v>
                </c:pt>
                <c:pt idx="82">
                  <c:v>2090</c:v>
                </c:pt>
                <c:pt idx="83">
                  <c:v>2091</c:v>
                </c:pt>
                <c:pt idx="84">
                  <c:v>2092</c:v>
                </c:pt>
                <c:pt idx="85">
                  <c:v>2093</c:v>
                </c:pt>
                <c:pt idx="86">
                  <c:v>2094</c:v>
                </c:pt>
                <c:pt idx="87">
                  <c:v>2095</c:v>
                </c:pt>
                <c:pt idx="88">
                  <c:v>2096</c:v>
                </c:pt>
                <c:pt idx="89">
                  <c:v>2097</c:v>
                </c:pt>
                <c:pt idx="90">
                  <c:v>2098</c:v>
                </c:pt>
                <c:pt idx="91">
                  <c:v>2099</c:v>
                </c:pt>
                <c:pt idx="92">
                  <c:v>2100</c:v>
                </c:pt>
              </c:numCache>
            </c:numRef>
          </c:cat>
          <c:val>
            <c:numRef>
              <c:f>'Appendix 5'!$I$10:$I$102</c:f>
              <c:numCache>
                <c:ptCount val="93"/>
                <c:pt idx="0">
                  <c:v>0</c:v>
                </c:pt>
                <c:pt idx="1">
                  <c:v>4.077999999999992</c:v>
                </c:pt>
                <c:pt idx="2">
                  <c:v>7.98969915999999</c:v>
                </c:pt>
                <c:pt idx="3">
                  <c:v>11.74187922825518</c:v>
                </c:pt>
                <c:pt idx="4">
                  <c:v>15.341045393326933</c:v>
                </c:pt>
                <c:pt idx="5">
                  <c:v>18.79343756218706</c:v>
                </c:pt>
                <c:pt idx="6">
                  <c:v>22.105041178401073</c:v>
                </c:pt>
                <c:pt idx="7">
                  <c:v>25.281597599145876</c:v>
                </c:pt>
                <c:pt idx="8">
                  <c:v>28.328614049052707</c:v>
                </c:pt>
                <c:pt idx="9">
                  <c:v>31.251373168132336</c:v>
                </c:pt>
                <c:pt idx="10">
                  <c:v>34.0549421703359</c:v>
                </c:pt>
                <c:pt idx="11">
                  <c:v>36.744181628629605</c:v>
                </c:pt>
                <c:pt idx="12">
                  <c:v>39.32375390181409</c:v>
                </c:pt>
                <c:pt idx="13">
                  <c:v>41.798131217698106</c:v>
                </c:pt>
                <c:pt idx="14">
                  <c:v>44.17160342664038</c:v>
                </c:pt>
                <c:pt idx="15">
                  <c:v>46.44828543890199</c:v>
                </c:pt>
                <c:pt idx="16">
                  <c:v>48.63212435870356</c:v>
                </c:pt>
                <c:pt idx="17">
                  <c:v>50.72690632735563</c:v>
                </c:pt>
                <c:pt idx="18">
                  <c:v>52.736263087326066</c:v>
                </c:pt>
                <c:pt idx="19">
                  <c:v>54.66367827862489</c:v>
                </c:pt>
                <c:pt idx="20">
                  <c:v>56.51249347842258</c:v>
                </c:pt>
                <c:pt idx="21">
                  <c:v>58.28591399437251</c:v>
                </c:pt>
                <c:pt idx="22">
                  <c:v>59.98701442168199</c:v>
                </c:pt>
                <c:pt idx="23">
                  <c:v>61.618743973565806</c:v>
                </c:pt>
                <c:pt idx="24">
                  <c:v>63.183931594323795</c:v>
                </c:pt>
                <c:pt idx="25">
                  <c:v>64.68529086390727</c:v>
                </c:pt>
                <c:pt idx="26">
                  <c:v>66.12542470247713</c:v>
                </c:pt>
                <c:pt idx="27">
                  <c:v>67.50682988311011</c:v>
                </c:pt>
                <c:pt idx="28">
                  <c:v>68.83190136047688</c:v>
                </c:pt>
                <c:pt idx="29">
                  <c:v>70.10293642299663</c:v>
                </c:pt>
                <c:pt idx="30">
                  <c:v>71.32213867566682</c:v>
                </c:pt>
                <c:pt idx="31">
                  <c:v>72.49162186047315</c:v>
                </c:pt>
                <c:pt idx="32">
                  <c:v>73.61341352100304</c:v>
                </c:pt>
                <c:pt idx="33">
                  <c:v>74.68945851761653</c:v>
                </c:pt>
                <c:pt idx="34">
                  <c:v>75.72162239926813</c:v>
                </c:pt>
                <c:pt idx="35">
                  <c:v>76.71169463782597</c:v>
                </c:pt>
                <c:pt idx="36">
                  <c:v>77.66139173049544</c:v>
                </c:pt>
                <c:pt idx="37">
                  <c:v>78.57236017572583</c:v>
                </c:pt>
                <c:pt idx="38">
                  <c:v>79.44617932775974</c:v>
                </c:pt>
                <c:pt idx="39">
                  <c:v>80.28436413477368</c:v>
                </c:pt>
                <c:pt idx="40">
                  <c:v>81.08836776535762</c:v>
                </c:pt>
                <c:pt idx="41">
                  <c:v>81.85958412788634</c:v>
                </c:pt>
                <c:pt idx="42">
                  <c:v>82.59935028715113</c:v>
                </c:pt>
                <c:pt idx="43">
                  <c:v>83.3089487824411</c:v>
                </c:pt>
                <c:pt idx="44">
                  <c:v>83.98960985109316</c:v>
                </c:pt>
                <c:pt idx="45">
                  <c:v>84.64251356136558</c:v>
                </c:pt>
                <c:pt idx="46">
                  <c:v>85.26879185833309</c:v>
                </c:pt>
                <c:pt idx="47">
                  <c:v>85.86953052635027</c:v>
                </c:pt>
                <c:pt idx="48">
                  <c:v>86.44577107148571</c:v>
                </c:pt>
                <c:pt idx="49">
                  <c:v>86.99851252719051</c:v>
                </c:pt>
                <c:pt idx="50">
                  <c:v>87.52871318633169</c:v>
                </c:pt>
                <c:pt idx="51">
                  <c:v>88.03729226259308</c:v>
                </c:pt>
                <c:pt idx="52">
                  <c:v>88.52513148412453</c:v>
                </c:pt>
                <c:pt idx="53">
                  <c:v>88.99307662220194</c:v>
                </c:pt>
                <c:pt idx="54">
                  <c:v>89.44193895754854</c:v>
                </c:pt>
                <c:pt idx="55">
                  <c:v>89.8724966868597</c:v>
                </c:pt>
                <c:pt idx="56">
                  <c:v>90.28549627196956</c:v>
                </c:pt>
                <c:pt idx="57">
                  <c:v>90.68165373399866</c:v>
                </c:pt>
                <c:pt idx="58">
                  <c:v>91.06165589472619</c:v>
                </c:pt>
                <c:pt idx="59">
                  <c:v>91.42616156733926</c:v>
                </c:pt>
                <c:pt idx="60">
                  <c:v>91.77580269862315</c:v>
                </c:pt>
                <c:pt idx="61">
                  <c:v>92.1111854645733</c:v>
                </c:pt>
                <c:pt idx="62">
                  <c:v>92.432891321328</c:v>
                </c:pt>
                <c:pt idx="63">
                  <c:v>92.74147801324425</c:v>
                </c:pt>
                <c:pt idx="64">
                  <c:v>93.03748053986415</c:v>
                </c:pt>
                <c:pt idx="65">
                  <c:v>93.3214120834485</c:v>
                </c:pt>
                <c:pt idx="66">
                  <c:v>93.59376489868546</c:v>
                </c:pt>
                <c:pt idx="67">
                  <c:v>93.85501116611708</c:v>
                </c:pt>
                <c:pt idx="68">
                  <c:v>94.10560381076282</c:v>
                </c:pt>
                <c:pt idx="69">
                  <c:v>94.3459772873599</c:v>
                </c:pt>
                <c:pt idx="70">
                  <c:v>94.57654833358136</c:v>
                </c:pt>
                <c:pt idx="71">
                  <c:v>94.79771669253792</c:v>
                </c:pt>
                <c:pt idx="72">
                  <c:v>95.00986580581622</c:v>
                </c:pt>
                <c:pt idx="73">
                  <c:v>95.21336347825503</c:v>
                </c:pt>
                <c:pt idx="74">
                  <c:v>95.40856251561179</c:v>
                </c:pt>
                <c:pt idx="75">
                  <c:v>95.59580133622515</c:v>
                </c:pt>
                <c:pt idx="76">
                  <c:v>95.77540455773389</c:v>
                </c:pt>
                <c:pt idx="77">
                  <c:v>95.9476835598695</c:v>
                </c:pt>
                <c:pt idx="78">
                  <c:v>96.11293702429802</c:v>
                </c:pt>
                <c:pt idx="79">
                  <c:v>96.27145145244715</c:v>
                </c:pt>
                <c:pt idx="80">
                  <c:v>96.42350166221635</c:v>
                </c:pt>
                <c:pt idx="81">
                  <c:v>96.56935126443116</c:v>
                </c:pt>
                <c:pt idx="82">
                  <c:v>96.70925311986767</c:v>
                </c:pt>
                <c:pt idx="83">
                  <c:v>96.84344977763946</c:v>
                </c:pt>
                <c:pt idx="84">
                  <c:v>96.97217389570733</c:v>
                </c:pt>
                <c:pt idx="85">
                  <c:v>97.09564864424037</c:v>
                </c:pt>
                <c:pt idx="86">
                  <c:v>97.21408809252826</c:v>
                </c:pt>
                <c:pt idx="87">
                  <c:v>97.32769758011496</c:v>
                </c:pt>
                <c:pt idx="88">
                  <c:v>97.43667407279787</c:v>
                </c:pt>
                <c:pt idx="89">
                  <c:v>97.54120650410918</c:v>
                </c:pt>
                <c:pt idx="90">
                  <c:v>97.64147610287161</c:v>
                </c:pt>
                <c:pt idx="91">
                  <c:v>97.7376567073965</c:v>
                </c:pt>
                <c:pt idx="92">
                  <c:v>97.82991506686888</c:v>
                </c:pt>
              </c:numCache>
            </c:numRef>
          </c:val>
          <c:smooth val="0"/>
        </c:ser>
        <c:ser>
          <c:idx val="1"/>
          <c:order val="1"/>
          <c:tx>
            <c:v>BC 2100 Carbon Budget Convergence</c:v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'Appendix 5'!$B$10:$B$102</c:f>
              <c:numCache>
                <c:ptCount val="9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  <c:pt idx="33">
                  <c:v>2041</c:v>
                </c:pt>
                <c:pt idx="34">
                  <c:v>2042</c:v>
                </c:pt>
                <c:pt idx="35">
                  <c:v>2043</c:v>
                </c:pt>
                <c:pt idx="36">
                  <c:v>2044</c:v>
                </c:pt>
                <c:pt idx="37">
                  <c:v>2045</c:v>
                </c:pt>
                <c:pt idx="38">
                  <c:v>2046</c:v>
                </c:pt>
                <c:pt idx="39">
                  <c:v>2047</c:v>
                </c:pt>
                <c:pt idx="40">
                  <c:v>2048</c:v>
                </c:pt>
                <c:pt idx="41">
                  <c:v>2049</c:v>
                </c:pt>
                <c:pt idx="42">
                  <c:v>2050</c:v>
                </c:pt>
                <c:pt idx="43">
                  <c:v>2051</c:v>
                </c:pt>
                <c:pt idx="44">
                  <c:v>2052</c:v>
                </c:pt>
                <c:pt idx="45">
                  <c:v>2053</c:v>
                </c:pt>
                <c:pt idx="46">
                  <c:v>2054</c:v>
                </c:pt>
                <c:pt idx="47">
                  <c:v>2055</c:v>
                </c:pt>
                <c:pt idx="48">
                  <c:v>2056</c:v>
                </c:pt>
                <c:pt idx="49">
                  <c:v>2057</c:v>
                </c:pt>
                <c:pt idx="50">
                  <c:v>2058</c:v>
                </c:pt>
                <c:pt idx="51">
                  <c:v>2059</c:v>
                </c:pt>
                <c:pt idx="52">
                  <c:v>2060</c:v>
                </c:pt>
                <c:pt idx="53">
                  <c:v>2061</c:v>
                </c:pt>
                <c:pt idx="54">
                  <c:v>2062</c:v>
                </c:pt>
                <c:pt idx="55">
                  <c:v>2063</c:v>
                </c:pt>
                <c:pt idx="56">
                  <c:v>2064</c:v>
                </c:pt>
                <c:pt idx="57">
                  <c:v>2065</c:v>
                </c:pt>
                <c:pt idx="58">
                  <c:v>2066</c:v>
                </c:pt>
                <c:pt idx="59">
                  <c:v>2067</c:v>
                </c:pt>
                <c:pt idx="60">
                  <c:v>2068</c:v>
                </c:pt>
                <c:pt idx="61">
                  <c:v>2069</c:v>
                </c:pt>
                <c:pt idx="62">
                  <c:v>2070</c:v>
                </c:pt>
                <c:pt idx="63">
                  <c:v>2071</c:v>
                </c:pt>
                <c:pt idx="64">
                  <c:v>2072</c:v>
                </c:pt>
                <c:pt idx="65">
                  <c:v>2073</c:v>
                </c:pt>
                <c:pt idx="66">
                  <c:v>2074</c:v>
                </c:pt>
                <c:pt idx="67">
                  <c:v>2075</c:v>
                </c:pt>
                <c:pt idx="68">
                  <c:v>2076</c:v>
                </c:pt>
                <c:pt idx="69">
                  <c:v>2077</c:v>
                </c:pt>
                <c:pt idx="70">
                  <c:v>2078</c:v>
                </c:pt>
                <c:pt idx="71">
                  <c:v>2079</c:v>
                </c:pt>
                <c:pt idx="72">
                  <c:v>2080</c:v>
                </c:pt>
                <c:pt idx="73">
                  <c:v>2081</c:v>
                </c:pt>
                <c:pt idx="74">
                  <c:v>2082</c:v>
                </c:pt>
                <c:pt idx="75">
                  <c:v>2083</c:v>
                </c:pt>
                <c:pt idx="76">
                  <c:v>2084</c:v>
                </c:pt>
                <c:pt idx="77">
                  <c:v>2085</c:v>
                </c:pt>
                <c:pt idx="78">
                  <c:v>2086</c:v>
                </c:pt>
                <c:pt idx="79">
                  <c:v>2087</c:v>
                </c:pt>
                <c:pt idx="80">
                  <c:v>2088</c:v>
                </c:pt>
                <c:pt idx="81">
                  <c:v>2089</c:v>
                </c:pt>
                <c:pt idx="82">
                  <c:v>2090</c:v>
                </c:pt>
                <c:pt idx="83">
                  <c:v>2091</c:v>
                </c:pt>
                <c:pt idx="84">
                  <c:v>2092</c:v>
                </c:pt>
                <c:pt idx="85">
                  <c:v>2093</c:v>
                </c:pt>
                <c:pt idx="86">
                  <c:v>2094</c:v>
                </c:pt>
                <c:pt idx="87">
                  <c:v>2095</c:v>
                </c:pt>
                <c:pt idx="88">
                  <c:v>2096</c:v>
                </c:pt>
                <c:pt idx="89">
                  <c:v>2097</c:v>
                </c:pt>
                <c:pt idx="90">
                  <c:v>2098</c:v>
                </c:pt>
                <c:pt idx="91">
                  <c:v>2099</c:v>
                </c:pt>
                <c:pt idx="92">
                  <c:v>2100</c:v>
                </c:pt>
              </c:numCache>
            </c:numRef>
          </c:cat>
          <c:val>
            <c:numRef>
              <c:f>'Appendix 5'!$N$10:$N$102</c:f>
              <c:numCache>
                <c:ptCount val="93"/>
                <c:pt idx="0">
                  <c:v>0</c:v>
                </c:pt>
                <c:pt idx="1">
                  <c:v>12.650000000000002</c:v>
                </c:pt>
                <c:pt idx="2">
                  <c:v>23.699775000000002</c:v>
                </c:pt>
                <c:pt idx="3">
                  <c:v>33.35175346249999</c:v>
                </c:pt>
                <c:pt idx="4">
                  <c:v>41.78275664949375</c:v>
                </c:pt>
                <c:pt idx="5">
                  <c:v>49.14723793333279</c:v>
                </c:pt>
                <c:pt idx="6">
                  <c:v>55.580112334766184</c:v>
                </c:pt>
                <c:pt idx="7">
                  <c:v>61.19922812441826</c:v>
                </c:pt>
                <c:pt idx="8">
                  <c:v>66.10752576667936</c:v>
                </c:pt>
                <c:pt idx="9">
                  <c:v>70.39492375719442</c:v>
                </c:pt>
                <c:pt idx="10">
                  <c:v>74.1399659019093</c:v>
                </c:pt>
                <c:pt idx="11">
                  <c:v>77.4112602153178</c:v>
                </c:pt>
                <c:pt idx="12">
                  <c:v>80.26873579808009</c:v>
                </c:pt>
                <c:pt idx="13">
                  <c:v>82.76474071962296</c:v>
                </c:pt>
                <c:pt idx="14">
                  <c:v>84.94500101859065</c:v>
                </c:pt>
                <c:pt idx="15">
                  <c:v>86.84945838973894</c:v>
                </c:pt>
                <c:pt idx="16">
                  <c:v>88.51300190343697</c:v>
                </c:pt>
                <c:pt idx="17">
                  <c:v>89.9661071626522</c:v>
                </c:pt>
                <c:pt idx="18">
                  <c:v>91.23539460657669</c:v>
                </c:pt>
                <c:pt idx="19">
                  <c:v>92.34411718884473</c:v>
                </c:pt>
                <c:pt idx="20">
                  <c:v>93.31258636445588</c:v>
                </c:pt>
                <c:pt idx="21">
                  <c:v>94.1585441893522</c:v>
                </c:pt>
                <c:pt idx="22">
                  <c:v>94.89748834939917</c:v>
                </c:pt>
                <c:pt idx="23">
                  <c:v>95.54295607320016</c:v>
                </c:pt>
                <c:pt idx="24">
                  <c:v>96.10677212994034</c:v>
                </c:pt>
                <c:pt idx="25">
                  <c:v>96.59926545550289</c:v>
                </c:pt>
                <c:pt idx="26">
                  <c:v>97.02945837538178</c:v>
                </c:pt>
                <c:pt idx="27">
                  <c:v>97.40523189089598</c:v>
                </c:pt>
                <c:pt idx="28">
                  <c:v>97.73347005669764</c:v>
                </c:pt>
                <c:pt idx="29">
                  <c:v>98.02018609452537</c:v>
                </c:pt>
                <c:pt idx="30">
                  <c:v>98.27063255356792</c:v>
                </c:pt>
                <c:pt idx="31">
                  <c:v>98.48939753554158</c:v>
                </c:pt>
                <c:pt idx="32">
                  <c:v>98.68048874729558</c:v>
                </c:pt>
                <c:pt idx="33">
                  <c:v>98.8474069207627</c:v>
                </c:pt>
                <c:pt idx="34">
                  <c:v>98.9932099452862</c:v>
                </c:pt>
                <c:pt idx="35">
                  <c:v>99.12056888720751</c:v>
                </c:pt>
                <c:pt idx="36">
                  <c:v>99.23181692297575</c:v>
                </c:pt>
                <c:pt idx="37">
                  <c:v>99.32899208221932</c:v>
                </c:pt>
                <c:pt idx="38">
                  <c:v>99.41387458381857</c:v>
                </c:pt>
                <c:pt idx="39">
                  <c:v>99.48801944896553</c:v>
                </c:pt>
                <c:pt idx="40">
                  <c:v>99.55278498867138</c:v>
                </c:pt>
                <c:pt idx="41">
                  <c:v>99.60935768760446</c:v>
                </c:pt>
                <c:pt idx="42">
                  <c:v>99.6587739401225</c:v>
                </c:pt>
                <c:pt idx="43">
                  <c:v>99.701939036697</c:v>
                </c:pt>
                <c:pt idx="44">
                  <c:v>99.73964374855483</c:v>
                </c:pt>
                <c:pt idx="45">
                  <c:v>99.77257881436265</c:v>
                </c:pt>
                <c:pt idx="46">
                  <c:v>99.80134759434577</c:v>
                </c:pt>
                <c:pt idx="47">
                  <c:v>99.82647712366102</c:v>
                </c:pt>
                <c:pt idx="48">
                  <c:v>99.8484277675179</c:v>
                </c:pt>
                <c:pt idx="49">
                  <c:v>99.86760165492689</c:v>
                </c:pt>
                <c:pt idx="50">
                  <c:v>99.88435004557866</c:v>
                </c:pt>
                <c:pt idx="51">
                  <c:v>99.89897976481294</c:v>
                </c:pt>
                <c:pt idx="52">
                  <c:v>99.9117588245641</c:v>
                </c:pt>
                <c:pt idx="53">
                  <c:v>99.92292133325674</c:v>
                </c:pt>
                <c:pt idx="54">
                  <c:v>99.93267178459978</c:v>
                </c:pt>
                <c:pt idx="55">
                  <c:v>99.94118880384791</c:v>
                </c:pt>
                <c:pt idx="56">
                  <c:v>99.94862842016114</c:v>
                </c:pt>
                <c:pt idx="57">
                  <c:v>99.95512692501075</c:v>
                </c:pt>
                <c:pt idx="58">
                  <c:v>99.96080336899689</c:v>
                </c:pt>
                <c:pt idx="59">
                  <c:v>99.9657617428188</c:v>
                </c:pt>
                <c:pt idx="60">
                  <c:v>99.97009288235222</c:v>
                </c:pt>
                <c:pt idx="61">
                  <c:v>99.97387613273466</c:v>
                </c:pt>
                <c:pt idx="62">
                  <c:v>99.97718080194372</c:v>
                </c:pt>
                <c:pt idx="63">
                  <c:v>99.98006743049785</c:v>
                </c:pt>
                <c:pt idx="64">
                  <c:v>99.98258890053987</c:v>
                </c:pt>
                <c:pt idx="65">
                  <c:v>99.98479140462157</c:v>
                </c:pt>
                <c:pt idx="66">
                  <c:v>99.98671529193695</c:v>
                </c:pt>
                <c:pt idx="67">
                  <c:v>99.98839580750692</c:v>
                </c:pt>
                <c:pt idx="68">
                  <c:v>99.98986373785729</c:v>
                </c:pt>
                <c:pt idx="69">
                  <c:v>99.99114597501834</c:v>
                </c:pt>
                <c:pt idx="70">
                  <c:v>99.99226600917852</c:v>
                </c:pt>
                <c:pt idx="71">
                  <c:v>99.99324435901744</c:v>
                </c:pt>
                <c:pt idx="72">
                  <c:v>99.99409894760173</c:v>
                </c:pt>
                <c:pt idx="73">
                  <c:v>99.99484543073012</c:v>
                </c:pt>
                <c:pt idx="74">
                  <c:v>99.99549748374277</c:v>
                </c:pt>
                <c:pt idx="75">
                  <c:v>99.99606705204931</c:v>
                </c:pt>
                <c:pt idx="76">
                  <c:v>99.99656456996506</c:v>
                </c:pt>
                <c:pt idx="77">
                  <c:v>99.99699915186447</c:v>
                </c:pt>
                <c:pt idx="78">
                  <c:v>99.99737875915363</c:v>
                </c:pt>
                <c:pt idx="79">
                  <c:v>99.9977103461207</c:v>
                </c:pt>
                <c:pt idx="80">
                  <c:v>99.99799998733643</c:v>
                </c:pt>
                <c:pt idx="81">
                  <c:v>99.99825298893836</c:v>
                </c:pt>
                <c:pt idx="82">
                  <c:v>99.99847398583765</c:v>
                </c:pt>
                <c:pt idx="83">
                  <c:v>99.99866702662919</c:v>
                </c:pt>
                <c:pt idx="84">
                  <c:v>99.99883564776061</c:v>
                </c:pt>
                <c:pt idx="85">
                  <c:v>99.99898293831889</c:v>
                </c:pt>
                <c:pt idx="86">
                  <c:v>99.99911159662153</c:v>
                </c:pt>
                <c:pt idx="87">
                  <c:v>99.99922397964892</c:v>
                </c:pt>
                <c:pt idx="88">
                  <c:v>99.99932214622332</c:v>
                </c:pt>
                <c:pt idx="89">
                  <c:v>99.99940789472609</c:v>
                </c:pt>
                <c:pt idx="90">
                  <c:v>99.99948279604322</c:v>
                </c:pt>
                <c:pt idx="91">
                  <c:v>99.99954822234376</c:v>
                </c:pt>
                <c:pt idx="92">
                  <c:v>99.99960537221727</c:v>
                </c:pt>
              </c:numCache>
            </c:numRef>
          </c:val>
          <c:smooth val="0"/>
        </c:ser>
        <c:ser>
          <c:idx val="2"/>
          <c:order val="2"/>
          <c:tx>
            <c:v>BC 2050 Annual Emission Convergence</c:v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'Appendix 5'!$B$10:$B$102</c:f>
              <c:numCache>
                <c:ptCount val="9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  <c:pt idx="33">
                  <c:v>2041</c:v>
                </c:pt>
                <c:pt idx="34">
                  <c:v>2042</c:v>
                </c:pt>
                <c:pt idx="35">
                  <c:v>2043</c:v>
                </c:pt>
                <c:pt idx="36">
                  <c:v>2044</c:v>
                </c:pt>
                <c:pt idx="37">
                  <c:v>2045</c:v>
                </c:pt>
                <c:pt idx="38">
                  <c:v>2046</c:v>
                </c:pt>
                <c:pt idx="39">
                  <c:v>2047</c:v>
                </c:pt>
                <c:pt idx="40">
                  <c:v>2048</c:v>
                </c:pt>
                <c:pt idx="41">
                  <c:v>2049</c:v>
                </c:pt>
                <c:pt idx="42">
                  <c:v>2050</c:v>
                </c:pt>
                <c:pt idx="43">
                  <c:v>2051</c:v>
                </c:pt>
                <c:pt idx="44">
                  <c:v>2052</c:v>
                </c:pt>
                <c:pt idx="45">
                  <c:v>2053</c:v>
                </c:pt>
                <c:pt idx="46">
                  <c:v>2054</c:v>
                </c:pt>
                <c:pt idx="47">
                  <c:v>2055</c:v>
                </c:pt>
                <c:pt idx="48">
                  <c:v>2056</c:v>
                </c:pt>
                <c:pt idx="49">
                  <c:v>2057</c:v>
                </c:pt>
                <c:pt idx="50">
                  <c:v>2058</c:v>
                </c:pt>
                <c:pt idx="51">
                  <c:v>2059</c:v>
                </c:pt>
                <c:pt idx="52">
                  <c:v>2060</c:v>
                </c:pt>
                <c:pt idx="53">
                  <c:v>2061</c:v>
                </c:pt>
                <c:pt idx="54">
                  <c:v>2062</c:v>
                </c:pt>
                <c:pt idx="55">
                  <c:v>2063</c:v>
                </c:pt>
                <c:pt idx="56">
                  <c:v>2064</c:v>
                </c:pt>
                <c:pt idx="57">
                  <c:v>2065</c:v>
                </c:pt>
                <c:pt idx="58">
                  <c:v>2066</c:v>
                </c:pt>
                <c:pt idx="59">
                  <c:v>2067</c:v>
                </c:pt>
                <c:pt idx="60">
                  <c:v>2068</c:v>
                </c:pt>
                <c:pt idx="61">
                  <c:v>2069</c:v>
                </c:pt>
                <c:pt idx="62">
                  <c:v>2070</c:v>
                </c:pt>
                <c:pt idx="63">
                  <c:v>2071</c:v>
                </c:pt>
                <c:pt idx="64">
                  <c:v>2072</c:v>
                </c:pt>
                <c:pt idx="65">
                  <c:v>2073</c:v>
                </c:pt>
                <c:pt idx="66">
                  <c:v>2074</c:v>
                </c:pt>
                <c:pt idx="67">
                  <c:v>2075</c:v>
                </c:pt>
                <c:pt idx="68">
                  <c:v>2076</c:v>
                </c:pt>
                <c:pt idx="69">
                  <c:v>2077</c:v>
                </c:pt>
                <c:pt idx="70">
                  <c:v>2078</c:v>
                </c:pt>
                <c:pt idx="71">
                  <c:v>2079</c:v>
                </c:pt>
                <c:pt idx="72">
                  <c:v>2080</c:v>
                </c:pt>
                <c:pt idx="73">
                  <c:v>2081</c:v>
                </c:pt>
                <c:pt idx="74">
                  <c:v>2082</c:v>
                </c:pt>
                <c:pt idx="75">
                  <c:v>2083</c:v>
                </c:pt>
                <c:pt idx="76">
                  <c:v>2084</c:v>
                </c:pt>
                <c:pt idx="77">
                  <c:v>2085</c:v>
                </c:pt>
                <c:pt idx="78">
                  <c:v>2086</c:v>
                </c:pt>
                <c:pt idx="79">
                  <c:v>2087</c:v>
                </c:pt>
                <c:pt idx="80">
                  <c:v>2088</c:v>
                </c:pt>
                <c:pt idx="81">
                  <c:v>2089</c:v>
                </c:pt>
                <c:pt idx="82">
                  <c:v>2090</c:v>
                </c:pt>
                <c:pt idx="83">
                  <c:v>2091</c:v>
                </c:pt>
                <c:pt idx="84">
                  <c:v>2092</c:v>
                </c:pt>
                <c:pt idx="85">
                  <c:v>2093</c:v>
                </c:pt>
                <c:pt idx="86">
                  <c:v>2094</c:v>
                </c:pt>
                <c:pt idx="87">
                  <c:v>2095</c:v>
                </c:pt>
                <c:pt idx="88">
                  <c:v>2096</c:v>
                </c:pt>
                <c:pt idx="89">
                  <c:v>2097</c:v>
                </c:pt>
                <c:pt idx="90">
                  <c:v>2098</c:v>
                </c:pt>
                <c:pt idx="91">
                  <c:v>2099</c:v>
                </c:pt>
                <c:pt idx="92">
                  <c:v>2100</c:v>
                </c:pt>
              </c:numCache>
            </c:numRef>
          </c:cat>
          <c:val>
            <c:numRef>
              <c:f>'Appendix 5'!$R$10:$R$102</c:f>
              <c:numCache>
                <c:ptCount val="93"/>
                <c:pt idx="1">
                  <c:v>6.599999999999992</c:v>
                </c:pt>
                <c:pt idx="2">
                  <c:v>12.76439999999999</c:v>
                </c:pt>
                <c:pt idx="3">
                  <c:v>18.52194959999999</c:v>
                </c:pt>
                <c:pt idx="4">
                  <c:v>23.89950092639999</c:v>
                </c:pt>
                <c:pt idx="5">
                  <c:v>28.9221338652576</c:v>
                </c:pt>
                <c:pt idx="6">
                  <c:v>33.613273030150594</c:v>
                </c:pt>
                <c:pt idx="7">
                  <c:v>37.99479701016066</c:v>
                </c:pt>
                <c:pt idx="8">
                  <c:v>42.087140407490054</c:v>
                </c:pt>
                <c:pt idx="9">
                  <c:v>45.90938914059571</c:v>
                </c:pt>
                <c:pt idx="10">
                  <c:v>49.479369457316395</c:v>
                </c:pt>
                <c:pt idx="11">
                  <c:v>52.81373107313351</c:v>
                </c:pt>
                <c:pt idx="12">
                  <c:v>55.928024822306696</c:v>
                </c:pt>
                <c:pt idx="13">
                  <c:v>58.83677518403445</c:v>
                </c:pt>
                <c:pt idx="14">
                  <c:v>61.55354802188818</c:v>
                </c:pt>
                <c:pt idx="15">
                  <c:v>64.09101385244357</c:v>
                </c:pt>
                <c:pt idx="16">
                  <c:v>66.46100693818228</c:v>
                </c:pt>
                <c:pt idx="17">
                  <c:v>68.67458048026226</c:v>
                </c:pt>
                <c:pt idx="18">
                  <c:v>70.74205816856495</c:v>
                </c:pt>
                <c:pt idx="19">
                  <c:v>72.67308232943967</c:v>
                </c:pt>
                <c:pt idx="20">
                  <c:v>74.47665889569664</c:v>
                </c:pt>
                <c:pt idx="21">
                  <c:v>76.16119940858067</c:v>
                </c:pt>
                <c:pt idx="22">
                  <c:v>77.73456024761434</c:v>
                </c:pt>
                <c:pt idx="23">
                  <c:v>79.2040792712718</c:v>
                </c:pt>
                <c:pt idx="24">
                  <c:v>80.57661003936786</c:v>
                </c:pt>
                <c:pt idx="25">
                  <c:v>81.85855377676958</c:v>
                </c:pt>
                <c:pt idx="26">
                  <c:v>83.05588922750279</c:v>
                </c:pt>
                <c:pt idx="27">
                  <c:v>84.1742005384876</c:v>
                </c:pt>
                <c:pt idx="28">
                  <c:v>85.21870330294742</c:v>
                </c:pt>
                <c:pt idx="29">
                  <c:v>86.19426888495289</c:v>
                </c:pt>
                <c:pt idx="30">
                  <c:v>87.105447138546</c:v>
                </c:pt>
                <c:pt idx="31">
                  <c:v>87.95648762740197</c:v>
                </c:pt>
                <c:pt idx="32">
                  <c:v>88.75135944399344</c:v>
                </c:pt>
                <c:pt idx="33">
                  <c:v>89.49376972068987</c:v>
                </c:pt>
                <c:pt idx="34">
                  <c:v>90.18718091912434</c:v>
                </c:pt>
                <c:pt idx="35">
                  <c:v>90.83482697846212</c:v>
                </c:pt>
                <c:pt idx="36">
                  <c:v>91.43972839788363</c:v>
                </c:pt>
                <c:pt idx="37">
                  <c:v>92.00470632362331</c:v>
                </c:pt>
                <c:pt idx="38">
                  <c:v>92.53239570626417</c:v>
                </c:pt>
                <c:pt idx="39">
                  <c:v>93.02525758965074</c:v>
                </c:pt>
                <c:pt idx="40">
                  <c:v>93.48559058873379</c:v>
                </c:pt>
                <c:pt idx="41">
                  <c:v>93.91554160987737</c:v>
                </c:pt>
                <c:pt idx="42">
                  <c:v>94.27883260204581</c:v>
                </c:pt>
                <c:pt idx="43">
                  <c:v>94.51214180853438</c:v>
                </c:pt>
                <c:pt idx="44">
                  <c:v>94.73593666558234</c:v>
                </c:pt>
                <c:pt idx="45">
                  <c:v>94.9506051683599</c:v>
                </c:pt>
                <c:pt idx="46">
                  <c:v>95.15651948959419</c:v>
                </c:pt>
                <c:pt idx="47">
                  <c:v>95.35403662480853</c:v>
                </c:pt>
                <c:pt idx="48">
                  <c:v>95.54349901124884</c:v>
                </c:pt>
                <c:pt idx="49">
                  <c:v>95.72523512157011</c:v>
                </c:pt>
                <c:pt idx="50">
                  <c:v>95.8995600333125</c:v>
                </c:pt>
                <c:pt idx="51">
                  <c:v>96.066775975154</c:v>
                </c:pt>
                <c:pt idx="52">
                  <c:v>96.22717285088721</c:v>
                </c:pt>
                <c:pt idx="53">
                  <c:v>96.38102874202804</c:v>
                </c:pt>
                <c:pt idx="54">
                  <c:v>96.52861038992813</c:v>
                </c:pt>
                <c:pt idx="55">
                  <c:v>96.67017365822686</c:v>
                </c:pt>
                <c:pt idx="56">
                  <c:v>96.80596397644436</c:v>
                </c:pt>
                <c:pt idx="57">
                  <c:v>96.93621676548496</c:v>
                </c:pt>
                <c:pt idx="58">
                  <c:v>97.06115784578849</c:v>
                </c:pt>
                <c:pt idx="59">
                  <c:v>97.18100382883723</c:v>
                </c:pt>
                <c:pt idx="60">
                  <c:v>97.29596249269726</c:v>
                </c:pt>
                <c:pt idx="61">
                  <c:v>97.40623314224507</c:v>
                </c:pt>
                <c:pt idx="62">
                  <c:v>97.5120069547043</c:v>
                </c:pt>
                <c:pt idx="63">
                  <c:v>97.61346731109145</c:v>
                </c:pt>
                <c:pt idx="64">
                  <c:v>97.71079011414515</c:v>
                </c:pt>
                <c:pt idx="65">
                  <c:v>97.80414409329032</c:v>
                </c:pt>
                <c:pt idx="66">
                  <c:v>97.89369109716594</c:v>
                </c:pt>
                <c:pt idx="67">
                  <c:v>97.9795863742235</c:v>
                </c:pt>
                <c:pt idx="68">
                  <c:v>98.06197884188266</c:v>
                </c:pt>
                <c:pt idx="69">
                  <c:v>98.14101134471069</c:v>
                </c:pt>
                <c:pt idx="70">
                  <c:v>98.21682090207341</c:v>
                </c:pt>
                <c:pt idx="71">
                  <c:v>98.28953894568684</c:v>
                </c:pt>
                <c:pt idx="72">
                  <c:v>98.35929154748173</c:v>
                </c:pt>
                <c:pt idx="73">
                  <c:v>98.42619963817543</c:v>
                </c:pt>
                <c:pt idx="74">
                  <c:v>98.49037921693065</c:v>
                </c:pt>
                <c:pt idx="75">
                  <c:v>98.5519415524642</c:v>
                </c:pt>
                <c:pt idx="76">
                  <c:v>98.61099337595472</c:v>
                </c:pt>
                <c:pt idx="77">
                  <c:v>98.66763706608329</c:v>
                </c:pt>
                <c:pt idx="78">
                  <c:v>98.72197082652839</c:v>
                </c:pt>
                <c:pt idx="79">
                  <c:v>98.77408885622259</c:v>
                </c:pt>
                <c:pt idx="80">
                  <c:v>98.82408151266583</c:v>
                </c:pt>
                <c:pt idx="81">
                  <c:v>98.87203546857931</c:v>
                </c:pt>
                <c:pt idx="82">
                  <c:v>98.91803386217065</c:v>
                </c:pt>
                <c:pt idx="83">
                  <c:v>98.96215644127132</c:v>
                </c:pt>
                <c:pt idx="84">
                  <c:v>99.00447970159628</c:v>
                </c:pt>
                <c:pt idx="85">
                  <c:v>99.04507701936518</c:v>
                </c:pt>
                <c:pt idx="86">
                  <c:v>99.08401877851549</c:v>
                </c:pt>
                <c:pt idx="87">
                  <c:v>99.12137249272762</c:v>
                </c:pt>
                <c:pt idx="88">
                  <c:v>99.15720292247418</c:v>
                </c:pt>
                <c:pt idx="89">
                  <c:v>99.19157218729568</c:v>
                </c:pt>
                <c:pt idx="90">
                  <c:v>99.22453987349776</c:v>
                </c:pt>
                <c:pt idx="91">
                  <c:v>99.25616313745653</c:v>
                </c:pt>
                <c:pt idx="92">
                  <c:v>99.28649680471105</c:v>
                </c:pt>
              </c:numCache>
            </c:numRef>
          </c:val>
          <c:smooth val="0"/>
        </c:ser>
        <c:axId val="4150622"/>
        <c:axId val="37355599"/>
      </c:lineChart>
      <c:catAx>
        <c:axId val="4150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55599"/>
        <c:crosses val="autoZero"/>
        <c:auto val="1"/>
        <c:lblOffset val="100"/>
        <c:tickLblSkip val="10"/>
        <c:tickMarkSkip val="10"/>
        <c:noMultiLvlLbl val="0"/>
      </c:catAx>
      <c:valAx>
        <c:axId val="37355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Reductions from 2008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-* #,##0_-;\-* #,##0_-;_-* &quot;-&quot;_-;_-@_-" sourceLinked="0"/>
        <c:majorTickMark val="out"/>
        <c:minorTickMark val="none"/>
        <c:tickLblPos val="nextTo"/>
        <c:crossAx val="41506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225"/>
          <c:y val="0.67"/>
          <c:w val="0.36575"/>
          <c:h val="0.17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Two Alternative Approaches to Equity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Annual Emissions vs Carbon Budget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7475"/>
          <c:w val="0.92825"/>
          <c:h val="0.87"/>
        </c:manualLayout>
      </c:layout>
      <c:lineChart>
        <c:grouping val="standard"/>
        <c:varyColors val="0"/>
        <c:ser>
          <c:idx val="0"/>
          <c:order val="0"/>
          <c:tx>
            <c:v>2050 Annual Emission Convergence</c:v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'Appendix 5'!$B$10:$B$102</c:f>
              <c:numCache>
                <c:ptCount val="9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  <c:pt idx="33">
                  <c:v>2041</c:v>
                </c:pt>
                <c:pt idx="34">
                  <c:v>2042</c:v>
                </c:pt>
                <c:pt idx="35">
                  <c:v>2043</c:v>
                </c:pt>
                <c:pt idx="36">
                  <c:v>2044</c:v>
                </c:pt>
                <c:pt idx="37">
                  <c:v>2045</c:v>
                </c:pt>
                <c:pt idx="38">
                  <c:v>2046</c:v>
                </c:pt>
                <c:pt idx="39">
                  <c:v>2047</c:v>
                </c:pt>
                <c:pt idx="40">
                  <c:v>2048</c:v>
                </c:pt>
                <c:pt idx="41">
                  <c:v>2049</c:v>
                </c:pt>
                <c:pt idx="42">
                  <c:v>2050</c:v>
                </c:pt>
                <c:pt idx="43">
                  <c:v>2051</c:v>
                </c:pt>
                <c:pt idx="44">
                  <c:v>2052</c:v>
                </c:pt>
                <c:pt idx="45">
                  <c:v>2053</c:v>
                </c:pt>
                <c:pt idx="46">
                  <c:v>2054</c:v>
                </c:pt>
                <c:pt idx="47">
                  <c:v>2055</c:v>
                </c:pt>
                <c:pt idx="48">
                  <c:v>2056</c:v>
                </c:pt>
                <c:pt idx="49">
                  <c:v>2057</c:v>
                </c:pt>
                <c:pt idx="50">
                  <c:v>2058</c:v>
                </c:pt>
                <c:pt idx="51">
                  <c:v>2059</c:v>
                </c:pt>
                <c:pt idx="52">
                  <c:v>2060</c:v>
                </c:pt>
                <c:pt idx="53">
                  <c:v>2061</c:v>
                </c:pt>
                <c:pt idx="54">
                  <c:v>2062</c:v>
                </c:pt>
                <c:pt idx="55">
                  <c:v>2063</c:v>
                </c:pt>
                <c:pt idx="56">
                  <c:v>2064</c:v>
                </c:pt>
                <c:pt idx="57">
                  <c:v>2065</c:v>
                </c:pt>
                <c:pt idx="58">
                  <c:v>2066</c:v>
                </c:pt>
                <c:pt idx="59">
                  <c:v>2067</c:v>
                </c:pt>
                <c:pt idx="60">
                  <c:v>2068</c:v>
                </c:pt>
                <c:pt idx="61">
                  <c:v>2069</c:v>
                </c:pt>
                <c:pt idx="62">
                  <c:v>2070</c:v>
                </c:pt>
                <c:pt idx="63">
                  <c:v>2071</c:v>
                </c:pt>
                <c:pt idx="64">
                  <c:v>2072</c:v>
                </c:pt>
                <c:pt idx="65">
                  <c:v>2073</c:v>
                </c:pt>
                <c:pt idx="66">
                  <c:v>2074</c:v>
                </c:pt>
                <c:pt idx="67">
                  <c:v>2075</c:v>
                </c:pt>
                <c:pt idx="68">
                  <c:v>2076</c:v>
                </c:pt>
                <c:pt idx="69">
                  <c:v>2077</c:v>
                </c:pt>
                <c:pt idx="70">
                  <c:v>2078</c:v>
                </c:pt>
                <c:pt idx="71">
                  <c:v>2079</c:v>
                </c:pt>
                <c:pt idx="72">
                  <c:v>2080</c:v>
                </c:pt>
                <c:pt idx="73">
                  <c:v>2081</c:v>
                </c:pt>
                <c:pt idx="74">
                  <c:v>2082</c:v>
                </c:pt>
                <c:pt idx="75">
                  <c:v>2083</c:v>
                </c:pt>
                <c:pt idx="76">
                  <c:v>2084</c:v>
                </c:pt>
                <c:pt idx="77">
                  <c:v>2085</c:v>
                </c:pt>
                <c:pt idx="78">
                  <c:v>2086</c:v>
                </c:pt>
                <c:pt idx="79">
                  <c:v>2087</c:v>
                </c:pt>
                <c:pt idx="80">
                  <c:v>2088</c:v>
                </c:pt>
                <c:pt idx="81">
                  <c:v>2089</c:v>
                </c:pt>
                <c:pt idx="82">
                  <c:v>2090</c:v>
                </c:pt>
                <c:pt idx="83">
                  <c:v>2091</c:v>
                </c:pt>
                <c:pt idx="84">
                  <c:v>2092</c:v>
                </c:pt>
                <c:pt idx="85">
                  <c:v>2093</c:v>
                </c:pt>
                <c:pt idx="86">
                  <c:v>2094</c:v>
                </c:pt>
                <c:pt idx="87">
                  <c:v>2095</c:v>
                </c:pt>
                <c:pt idx="88">
                  <c:v>2096</c:v>
                </c:pt>
                <c:pt idx="89">
                  <c:v>2097</c:v>
                </c:pt>
                <c:pt idx="90">
                  <c:v>2098</c:v>
                </c:pt>
                <c:pt idx="91">
                  <c:v>2099</c:v>
                </c:pt>
                <c:pt idx="92">
                  <c:v>2100</c:v>
                </c:pt>
              </c:numCache>
            </c:numRef>
          </c:cat>
          <c:val>
            <c:numRef>
              <c:f>'Appendix 5'!$O$10:$O$102</c:f>
              <c:numCache>
                <c:ptCount val="93"/>
                <c:pt idx="0">
                  <c:v>18.212534059945497</c:v>
                </c:pt>
                <c:pt idx="1">
                  <c:v>17.010506811989096</c:v>
                </c:pt>
                <c:pt idx="2">
                  <c:v>15.887813362397816</c:v>
                </c:pt>
                <c:pt idx="3">
                  <c:v>14.83921768047956</c:v>
                </c:pt>
                <c:pt idx="4">
                  <c:v>13.859829313567909</c:v>
                </c:pt>
                <c:pt idx="5">
                  <c:v>12.945080578872426</c:v>
                </c:pt>
                <c:pt idx="6">
                  <c:v>12.090705260666846</c:v>
                </c:pt>
                <c:pt idx="7">
                  <c:v>11.292718713462834</c:v>
                </c:pt>
                <c:pt idx="8">
                  <c:v>10.547399278374288</c:v>
                </c:pt>
                <c:pt idx="9">
                  <c:v>9.851270926001584</c:v>
                </c:pt>
                <c:pt idx="10">
                  <c:v>9.20108704488548</c:v>
                </c:pt>
                <c:pt idx="11">
                  <c:v>8.593815299923039</c:v>
                </c:pt>
                <c:pt idx="12">
                  <c:v>8.026623490128118</c:v>
                </c:pt>
                <c:pt idx="13">
                  <c:v>7.496866339779663</c:v>
                </c:pt>
                <c:pt idx="14">
                  <c:v>7.002073161354205</c:v>
                </c:pt>
                <c:pt idx="15">
                  <c:v>6.539936332704827</c:v>
                </c:pt>
                <c:pt idx="16">
                  <c:v>6.108300534746308</c:v>
                </c:pt>
                <c:pt idx="17">
                  <c:v>5.705152699453052</c:v>
                </c:pt>
                <c:pt idx="18">
                  <c:v>5.3286126212891505</c:v>
                </c:pt>
                <c:pt idx="19">
                  <c:v>4.976924188284067</c:v>
                </c:pt>
                <c:pt idx="20">
                  <c:v>4.6484471918573185</c:v>
                </c:pt>
                <c:pt idx="21">
                  <c:v>4.341649677194735</c:v>
                </c:pt>
                <c:pt idx="22">
                  <c:v>4.055100798499883</c:v>
                </c:pt>
                <c:pt idx="23">
                  <c:v>3.7874641457988902</c:v>
                </c:pt>
                <c:pt idx="24">
                  <c:v>3.5374915121761634</c:v>
                </c:pt>
                <c:pt idx="25">
                  <c:v>3.3040170723725364</c:v>
                </c:pt>
                <c:pt idx="26">
                  <c:v>3.0859519455959488</c:v>
                </c:pt>
                <c:pt idx="27">
                  <c:v>2.882279117186616</c:v>
                </c:pt>
                <c:pt idx="28">
                  <c:v>2.6920486954522995</c:v>
                </c:pt>
                <c:pt idx="29">
                  <c:v>2.5143734815524477</c:v>
                </c:pt>
                <c:pt idx="30">
                  <c:v>2.3484248317699863</c:v>
                </c:pt>
                <c:pt idx="31">
                  <c:v>2.193428792873167</c:v>
                </c:pt>
                <c:pt idx="32">
                  <c:v>2.048662492543538</c:v>
                </c:pt>
                <c:pt idx="33">
                  <c:v>1.9134507680356647</c:v>
                </c:pt>
                <c:pt idx="34">
                  <c:v>1.7871630173453108</c:v>
                </c:pt>
                <c:pt idx="35">
                  <c:v>1.6692102582005204</c:v>
                </c:pt>
                <c:pt idx="36">
                  <c:v>1.559042381159286</c:v>
                </c:pt>
                <c:pt idx="37">
                  <c:v>1.456145584002773</c:v>
                </c:pt>
                <c:pt idx="38">
                  <c:v>1.3600399754585901</c:v>
                </c:pt>
                <c:pt idx="39">
                  <c:v>1.2702773370783231</c:v>
                </c:pt>
                <c:pt idx="40">
                  <c:v>1.1864390328311538</c:v>
                </c:pt>
                <c:pt idx="41">
                  <c:v>1.1081340566642977</c:v>
                </c:pt>
                <c:pt idx="42">
                  <c:v>1.0419695609789055</c:v>
                </c:pt>
                <c:pt idx="43">
                  <c:v>0.9994780422821858</c:v>
                </c:pt>
                <c:pt idx="44">
                  <c:v>0.9587193277179181</c:v>
                </c:pt>
                <c:pt idx="45">
                  <c:v>0.9196227535335815</c:v>
                </c:pt>
                <c:pt idx="46">
                  <c:v>0.8821205376444822</c:v>
                </c:pt>
                <c:pt idx="47">
                  <c:v>0.8461476621193401</c:v>
                </c:pt>
                <c:pt idx="48">
                  <c:v>0.8116417604581134</c:v>
                </c:pt>
                <c:pt idx="49">
                  <c:v>0.7785430094666317</c:v>
                </c:pt>
                <c:pt idx="50">
                  <c:v>0.7467940255405824</c:v>
                </c:pt>
                <c:pt idx="51">
                  <c:v>0.7163397651790375</c:v>
                </c:pt>
                <c:pt idx="52">
                  <c:v>0.6871274295550364</c:v>
                </c:pt>
                <c:pt idx="53">
                  <c:v>0.6591063729777821</c:v>
                </c:pt>
                <c:pt idx="54">
                  <c:v>0.6322280150877481</c:v>
                </c:pt>
                <c:pt idx="55">
                  <c:v>0.6064457566324697</c:v>
                </c:pt>
                <c:pt idx="56">
                  <c:v>0.5817148986769977</c:v>
                </c:pt>
                <c:pt idx="57">
                  <c:v>0.5579925651089497</c:v>
                </c:pt>
                <c:pt idx="58">
                  <c:v>0.5352376283038066</c:v>
                </c:pt>
                <c:pt idx="59">
                  <c:v>0.5134106378215774</c:v>
                </c:pt>
                <c:pt idx="60">
                  <c:v>0.4924737520112134</c:v>
                </c:pt>
                <c:pt idx="61">
                  <c:v>0.47239067240419613</c:v>
                </c:pt>
                <c:pt idx="62">
                  <c:v>0.453126580783553</c:v>
                </c:pt>
                <c:pt idx="63">
                  <c:v>0.4346480788191997</c:v>
                </c:pt>
                <c:pt idx="64">
                  <c:v>0.4169231301649527</c:v>
                </c:pt>
                <c:pt idx="65">
                  <c:v>0.3999210049168259</c:v>
                </c:pt>
                <c:pt idx="66">
                  <c:v>0.38361222633631775</c:v>
                </c:pt>
                <c:pt idx="67">
                  <c:v>0.3679685197463228</c:v>
                </c:pt>
                <c:pt idx="68">
                  <c:v>0.3529627635110677</c:v>
                </c:pt>
                <c:pt idx="69">
                  <c:v>0.3385689420150864</c:v>
                </c:pt>
                <c:pt idx="70">
                  <c:v>0.3247621005597112</c:v>
                </c:pt>
                <c:pt idx="71">
                  <c:v>0.3115183020988862</c:v>
                </c:pt>
                <c:pt idx="72">
                  <c:v>0.2988145857392936</c:v>
                </c:pt>
                <c:pt idx="73">
                  <c:v>0.28662892693284525</c:v>
                </c:pt>
                <c:pt idx="74">
                  <c:v>0.27494019929252383</c:v>
                </c:pt>
                <c:pt idx="75">
                  <c:v>0.2637281379653747</c:v>
                </c:pt>
                <c:pt idx="76">
                  <c:v>0.25297330449914673</c:v>
                </c:pt>
                <c:pt idx="77">
                  <c:v>0.24265705314167152</c:v>
                </c:pt>
                <c:pt idx="78">
                  <c:v>0.23276149851455416</c:v>
                </c:pt>
                <c:pt idx="79">
                  <c:v>0.22326948460513066</c:v>
                </c:pt>
                <c:pt idx="80">
                  <c:v>0.21416455502293344</c:v>
                </c:pt>
                <c:pt idx="81">
                  <c:v>0.20543092446909822</c:v>
                </c:pt>
                <c:pt idx="82">
                  <c:v>0.1970534513692484</c:v>
                </c:pt>
                <c:pt idx="83">
                  <c:v>0.18901761162241043</c:v>
                </c:pt>
                <c:pt idx="84">
                  <c:v>0.18130947342044854</c:v>
                </c:pt>
                <c:pt idx="85">
                  <c:v>0.17391567309436262</c:v>
                </c:pt>
                <c:pt idx="86">
                  <c:v>0.16682339194557452</c:v>
                </c:pt>
                <c:pt idx="87">
                  <c:v>0.160020334022034</c:v>
                </c:pt>
                <c:pt idx="88">
                  <c:v>0.15349470480061544</c:v>
                </c:pt>
                <c:pt idx="89">
                  <c:v>0.14723519073884636</c:v>
                </c:pt>
                <c:pt idx="90">
                  <c:v>0.1412309396605162</c:v>
                </c:pt>
                <c:pt idx="91">
                  <c:v>0.13547154194116034</c:v>
                </c:pt>
                <c:pt idx="92">
                  <c:v>0.12994701246079982</c:v>
                </c:pt>
              </c:numCache>
            </c:numRef>
          </c:val>
          <c:smooth val="0"/>
        </c:ser>
        <c:ser>
          <c:idx val="1"/>
          <c:order val="1"/>
          <c:tx>
            <c:v>2100 Carbon Budget Convergence</c:v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'Appendix 5'!$L$10:$L$102</c:f>
              <c:numCache>
                <c:ptCount val="93"/>
                <c:pt idx="0">
                  <c:v>18.2125340599455</c:v>
                </c:pt>
                <c:pt idx="1">
                  <c:v>15.908648501362395</c:v>
                </c:pt>
                <c:pt idx="2">
                  <c:v>13.896204465940052</c:v>
                </c:pt>
                <c:pt idx="3">
                  <c:v>12.138334600998636</c:v>
                </c:pt>
                <c:pt idx="4">
                  <c:v>10.602835273972309</c:v>
                </c:pt>
                <c:pt idx="5">
                  <c:v>9.261576611814812</c:v>
                </c:pt>
                <c:pt idx="6">
                  <c:v>8.089987170420239</c:v>
                </c:pt>
                <c:pt idx="7">
                  <c:v>7.066603793362079</c:v>
                </c:pt>
                <c:pt idx="8">
                  <c:v>6.172678413501776</c:v>
                </c:pt>
                <c:pt idx="9">
                  <c:v>5.391834594193801</c:v>
                </c:pt>
                <c:pt idx="10">
                  <c:v>4.709767518028285</c:v>
                </c:pt>
                <c:pt idx="11">
                  <c:v>4.113981926997707</c:v>
                </c:pt>
                <c:pt idx="12">
                  <c:v>3.593563213232497</c:v>
                </c:pt>
                <c:pt idx="13">
                  <c:v>3.138977466758586</c:v>
                </c:pt>
                <c:pt idx="14">
                  <c:v>2.741896817213625</c:v>
                </c:pt>
                <c:pt idx="15">
                  <c:v>2.395046869836101</c:v>
                </c:pt>
                <c:pt idx="16">
                  <c:v>2.092073440801834</c:v>
                </c:pt>
                <c:pt idx="17">
                  <c:v>1.8274261505404021</c:v>
                </c:pt>
                <c:pt idx="18">
                  <c:v>1.5962567424970413</c:v>
                </c:pt>
                <c:pt idx="19">
                  <c:v>1.3943302645711655</c:v>
                </c:pt>
                <c:pt idx="20">
                  <c:v>1.2179474861029131</c:v>
                </c:pt>
                <c:pt idx="21">
                  <c:v>1.0638771291108946</c:v>
                </c:pt>
                <c:pt idx="22">
                  <c:v>0.9292966722783664</c:v>
                </c:pt>
                <c:pt idx="23">
                  <c:v>0.811740643235153</c:v>
                </c:pt>
                <c:pt idx="24">
                  <c:v>0.7090554518659062</c:v>
                </c:pt>
                <c:pt idx="25">
                  <c:v>0.619359937204869</c:v>
                </c:pt>
                <c:pt idx="26">
                  <c:v>0.5410109051484531</c:v>
                </c:pt>
                <c:pt idx="27">
                  <c:v>0.47257302564717374</c:v>
                </c:pt>
                <c:pt idx="28">
                  <c:v>0.41279253790280623</c:v>
                </c:pt>
                <c:pt idx="29">
                  <c:v>0.36057428185810125</c:v>
                </c:pt>
                <c:pt idx="30">
                  <c:v>0.3149616352030514</c:v>
                </c:pt>
                <c:pt idx="31">
                  <c:v>0.2751189883498654</c:v>
                </c:pt>
                <c:pt idx="32">
                  <c:v>0.24031643632360744</c:v>
                </c:pt>
                <c:pt idx="33">
                  <c:v>0.2099164071286711</c:v>
                </c:pt>
                <c:pt idx="34">
                  <c:v>0.1833619816268942</c:v>
                </c:pt>
                <c:pt idx="35">
                  <c:v>0.1601666909510921</c:v>
                </c:pt>
                <c:pt idx="36">
                  <c:v>0.13990560454577894</c:v>
                </c:pt>
                <c:pt idx="37">
                  <c:v>0.1222075455707379</c:v>
                </c:pt>
                <c:pt idx="38">
                  <c:v>0.10674829105603956</c:v>
                </c:pt>
                <c:pt idx="39">
                  <c:v>0.09324463223745055</c:v>
                </c:pt>
                <c:pt idx="40">
                  <c:v>0.08144918625941305</c:v>
                </c:pt>
                <c:pt idx="41">
                  <c:v>0.0711458641975973</c:v>
                </c:pt>
                <c:pt idx="42">
                  <c:v>0.06214591237660125</c:v>
                </c:pt>
                <c:pt idx="43">
                  <c:v>0.05428445446096119</c:v>
                </c:pt>
                <c:pt idx="44">
                  <c:v>0.0474174709716496</c:v>
                </c:pt>
                <c:pt idx="45">
                  <c:v>0.04141916089373592</c:v>
                </c:pt>
                <c:pt idx="46">
                  <c:v>0.03617963704067833</c:v>
                </c:pt>
                <c:pt idx="47">
                  <c:v>0.03160291295503252</c:v>
                </c:pt>
                <c:pt idx="48">
                  <c:v>0.027605144466220907</c:v>
                </c:pt>
                <c:pt idx="49">
                  <c:v>0.024113093691243963</c:v>
                </c:pt>
                <c:pt idx="50">
                  <c:v>0.0210627873393016</c:v>
                </c:pt>
                <c:pt idx="51">
                  <c:v>0.018398344740879948</c:v>
                </c:pt>
                <c:pt idx="52">
                  <c:v>0.016070954131158634</c:v>
                </c:pt>
                <c:pt idx="53">
                  <c:v>0.014037978433567067</c:v>
                </c:pt>
                <c:pt idx="54">
                  <c:v>0.012262174161720834</c:v>
                </c:pt>
                <c:pt idx="55">
                  <c:v>0.010711009130263148</c:v>
                </c:pt>
                <c:pt idx="56">
                  <c:v>0.00935606647528486</c:v>
                </c:pt>
                <c:pt idx="57">
                  <c:v>0.008172524066161325</c:v>
                </c:pt>
                <c:pt idx="58">
                  <c:v>0.007138699771791918</c:v>
                </c:pt>
                <c:pt idx="59">
                  <c:v>0.00623565425066024</c:v>
                </c:pt>
                <c:pt idx="60">
                  <c:v>0.00544684398795172</c:v>
                </c:pt>
                <c:pt idx="61">
                  <c:v>0.004757818223475828</c:v>
                </c:pt>
                <c:pt idx="62">
                  <c:v>0.004155954218206135</c:v>
                </c:pt>
                <c:pt idx="63">
                  <c:v>0.003630226009603059</c:v>
                </c:pt>
                <c:pt idx="64">
                  <c:v>0.003171002419388272</c:v>
                </c:pt>
                <c:pt idx="65">
                  <c:v>0.0027698706133356555</c:v>
                </c:pt>
                <c:pt idx="66">
                  <c:v>0.002419481980748695</c:v>
                </c:pt>
                <c:pt idx="67">
                  <c:v>0.002113417510183985</c:v>
                </c:pt>
                <c:pt idx="68">
                  <c:v>0.001846070195145711</c:v>
                </c:pt>
                <c:pt idx="69">
                  <c:v>0.0016125423154597785</c:v>
                </c:pt>
                <c:pt idx="70">
                  <c:v>0.0014085557125541165</c:v>
                </c:pt>
                <c:pt idx="71">
                  <c:v>0.0012303734149160207</c:v>
                </c:pt>
                <c:pt idx="72">
                  <c:v>0.001074731177929144</c:v>
                </c:pt>
                <c:pt idx="73">
                  <c:v>0.0009387776839211074</c:v>
                </c:pt>
                <c:pt idx="74">
                  <c:v>0.0008200223069050873</c:v>
                </c:pt>
                <c:pt idx="75">
                  <c:v>0.0007162894850815938</c:v>
                </c:pt>
                <c:pt idx="76">
                  <c:v>0.0006256788652187721</c:v>
                </c:pt>
                <c:pt idx="77">
                  <c:v>0.0005465304887685975</c:v>
                </c:pt>
                <c:pt idx="78">
                  <c:v>0.0004773943819393699</c:v>
                </c:pt>
                <c:pt idx="79">
                  <c:v>0.0004170039926240396</c:v>
                </c:pt>
                <c:pt idx="80">
                  <c:v>0.00036425298755709857</c:v>
                </c:pt>
                <c:pt idx="81">
                  <c:v>0.0003181749846311256</c:v>
                </c:pt>
                <c:pt idx="82">
                  <c:v>0.0002779258490752882</c:v>
                </c:pt>
                <c:pt idx="83">
                  <c:v>0.00024276822916726424</c:v>
                </c:pt>
                <c:pt idx="84">
                  <c:v>0.00021205804817760532</c:v>
                </c:pt>
                <c:pt idx="85">
                  <c:v>0.00018523270508313824</c:v>
                </c:pt>
                <c:pt idx="86">
                  <c:v>0.00016180076789012126</c:v>
                </c:pt>
                <c:pt idx="87">
                  <c:v>0.0001413329707520209</c:v>
                </c:pt>
                <c:pt idx="88">
                  <c:v>0.00012345434995189025</c:v>
                </c:pt>
                <c:pt idx="89">
                  <c:v>0.00010783737468297614</c:v>
                </c:pt>
                <c:pt idx="90">
                  <c:v>9.419594678557965E-05</c:v>
                </c:pt>
                <c:pt idx="91">
                  <c:v>8.228015951720383E-05</c:v>
                </c:pt>
                <c:pt idx="92">
                  <c:v>7.187171933827755E-05</c:v>
                </c:pt>
              </c:numCache>
            </c:numRef>
          </c:val>
          <c:smooth val="0"/>
        </c:ser>
        <c:axId val="656072"/>
        <c:axId val="5904649"/>
      </c:lineChart>
      <c:catAx>
        <c:axId val="656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4649"/>
        <c:crosses val="autoZero"/>
        <c:auto val="0"/>
        <c:lblOffset val="100"/>
        <c:tickLblSkip val="10"/>
        <c:tickMarkSkip val="10"/>
        <c:noMultiLvlLbl val="0"/>
      </c:catAx>
      <c:valAx>
        <c:axId val="5904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0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542"/>
          <c:y val="0.2775"/>
          <c:w val="0.3245"/>
          <c:h val="0.09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6"/>
  <sheetViews>
    <sheetView showGridLines="0" tabSelected="1" workbookViewId="0" topLeftCell="A1">
      <selection activeCell="A11" sqref="A11"/>
    </sheetView>
  </sheetViews>
  <sheetFormatPr defaultColWidth="11.421875" defaultRowHeight="12.75"/>
  <cols>
    <col min="1" max="1" width="41.140625" style="0" customWidth="1"/>
    <col min="2" max="2" width="26.140625" style="0" customWidth="1"/>
    <col min="3" max="3" width="16.00390625" style="0" customWidth="1"/>
    <col min="4" max="4" width="11.140625" style="0" customWidth="1"/>
    <col min="5" max="5" width="10.7109375" style="0" bestFit="1" customWidth="1"/>
    <col min="6" max="6" width="11.421875" style="0" customWidth="1"/>
    <col min="7" max="7" width="16.421875" style="0" bestFit="1" customWidth="1"/>
    <col min="8" max="8" width="8.8515625" style="0" customWidth="1"/>
    <col min="9" max="9" width="20.421875" style="0" customWidth="1"/>
    <col min="10" max="16384" width="8.8515625" style="0" customWidth="1"/>
  </cols>
  <sheetData>
    <row r="2" spans="2:9" ht="15.75">
      <c r="B2" t="s">
        <v>121</v>
      </c>
      <c r="H2" s="139"/>
      <c r="I2" s="139"/>
    </row>
    <row r="3" ht="15.75">
      <c r="B3" t="s">
        <v>122</v>
      </c>
    </row>
    <row r="4" ht="12.75">
      <c r="B4" t="s">
        <v>12</v>
      </c>
    </row>
    <row r="5" ht="15.75">
      <c r="B5" t="s">
        <v>157</v>
      </c>
    </row>
    <row r="6" ht="15.75">
      <c r="B6" t="s">
        <v>123</v>
      </c>
    </row>
    <row r="7" ht="12.75">
      <c r="B7" t="s">
        <v>25</v>
      </c>
    </row>
    <row r="8" spans="2:3" ht="12.75">
      <c r="B8" s="2"/>
      <c r="C8" s="3"/>
    </row>
    <row r="10" ht="18">
      <c r="B10" s="4" t="s">
        <v>75</v>
      </c>
    </row>
    <row r="11" spans="1:8" s="5" customFormat="1" ht="12.75">
      <c r="A11" s="49" t="s">
        <v>23</v>
      </c>
      <c r="C11" s="138" t="s">
        <v>13</v>
      </c>
      <c r="D11" s="138"/>
      <c r="E11" s="138" t="s">
        <v>14</v>
      </c>
      <c r="F11" s="138"/>
      <c r="G11" s="138" t="s">
        <v>15</v>
      </c>
      <c r="H11" s="138"/>
    </row>
    <row r="12" spans="3:8" s="5" customFormat="1" ht="13.5" thickBot="1">
      <c r="C12" s="7">
        <v>1990</v>
      </c>
      <c r="D12" s="7">
        <v>2004</v>
      </c>
      <c r="E12" s="7">
        <v>1990</v>
      </c>
      <c r="F12" s="7">
        <v>2004</v>
      </c>
      <c r="G12" s="7">
        <v>1990</v>
      </c>
      <c r="H12" s="7">
        <v>2004</v>
      </c>
    </row>
    <row r="13" spans="1:8" ht="13.5" thickTop="1">
      <c r="A13" t="s">
        <v>20</v>
      </c>
      <c r="B13" s="8" t="s">
        <v>16</v>
      </c>
      <c r="C13" s="5">
        <v>51.47</v>
      </c>
      <c r="D13" s="9">
        <v>66.84</v>
      </c>
      <c r="E13" s="5">
        <f>C13/1000</f>
        <v>0.05147</v>
      </c>
      <c r="F13" s="5">
        <f>D13/1000</f>
        <v>0.06684</v>
      </c>
      <c r="G13" s="5">
        <f>E13/3.67</f>
        <v>0.014024523160762943</v>
      </c>
      <c r="H13" s="5">
        <f>F13/3.67</f>
        <v>0.018212534059945502</v>
      </c>
    </row>
    <row r="14" spans="1:8" ht="12.75">
      <c r="A14" t="s">
        <v>20</v>
      </c>
      <c r="B14" s="8" t="s">
        <v>17</v>
      </c>
      <c r="C14" s="9">
        <v>599</v>
      </c>
      <c r="D14" s="9">
        <v>758</v>
      </c>
      <c r="E14" s="5">
        <f>C14/1000</f>
        <v>0.599</v>
      </c>
      <c r="F14" s="5">
        <f>D14/1000</f>
        <v>0.758</v>
      </c>
      <c r="G14" s="9">
        <f>E14/3.67</f>
        <v>0.16321525885558583</v>
      </c>
      <c r="H14" s="5">
        <f>F14/3.67</f>
        <v>0.20653950953678474</v>
      </c>
    </row>
    <row r="15" spans="1:8" ht="12.75">
      <c r="A15" t="s">
        <v>24</v>
      </c>
      <c r="B15" s="8" t="s">
        <v>18</v>
      </c>
      <c r="C15" s="10">
        <f>(6196*3.67)+50</f>
        <v>22789.32</v>
      </c>
      <c r="D15" s="5"/>
      <c r="E15" s="5">
        <f>C15/1000</f>
        <v>22.78932</v>
      </c>
      <c r="F15" s="5"/>
      <c r="G15" s="9">
        <f>E15/3.67</f>
        <v>6.209623978201635</v>
      </c>
      <c r="H15" s="5">
        <v>9.26</v>
      </c>
    </row>
    <row r="16" spans="2:8" ht="12.75">
      <c r="B16" s="8"/>
      <c r="C16" s="1"/>
      <c r="D16" s="1"/>
      <c r="E16" s="1"/>
      <c r="F16" s="1"/>
      <c r="G16" s="1"/>
      <c r="H16" s="1"/>
    </row>
    <row r="17" spans="2:8" ht="12.75">
      <c r="B17" s="8" t="s">
        <v>19</v>
      </c>
      <c r="C17" s="1"/>
      <c r="D17" s="1"/>
      <c r="E17" s="1"/>
      <c r="F17" s="1"/>
      <c r="G17" s="1"/>
      <c r="H17" s="1"/>
    </row>
    <row r="18" spans="2:8" ht="12.75">
      <c r="B18" s="11" t="s">
        <v>108</v>
      </c>
      <c r="C18" s="1"/>
      <c r="D18" s="1"/>
      <c r="E18" s="1"/>
      <c r="F18" s="1"/>
      <c r="G18" s="1"/>
      <c r="H18" s="12">
        <f>(H13/H15)*100</f>
        <v>0.1966796334767333</v>
      </c>
    </row>
    <row r="19" spans="2:8" ht="12.75">
      <c r="B19" s="11" t="s">
        <v>109</v>
      </c>
      <c r="C19" s="1"/>
      <c r="D19" s="1"/>
      <c r="E19" s="1"/>
      <c r="F19" s="1"/>
      <c r="G19" s="1"/>
      <c r="H19" s="13">
        <f>(H14/H15)*100</f>
        <v>2.230448267135904</v>
      </c>
    </row>
    <row r="20" ht="12.75">
      <c r="B20" s="11"/>
    </row>
    <row r="21" ht="12.75">
      <c r="B21" s="11"/>
    </row>
    <row r="22" spans="2:8" ht="39" thickBot="1">
      <c r="B22" s="8"/>
      <c r="C22" s="14">
        <v>1990</v>
      </c>
      <c r="D22" s="15">
        <v>2004</v>
      </c>
      <c r="E22" s="7"/>
      <c r="F22" s="15" t="s">
        <v>110</v>
      </c>
      <c r="G22" s="15" t="s">
        <v>111</v>
      </c>
      <c r="H22" s="15" t="s">
        <v>112</v>
      </c>
    </row>
    <row r="23" spans="1:8" ht="13.5" thickTop="1">
      <c r="A23" t="s">
        <v>21</v>
      </c>
      <c r="B23" s="8" t="s">
        <v>113</v>
      </c>
      <c r="C23" s="16">
        <v>3290814</v>
      </c>
      <c r="D23" s="16">
        <v>4203315</v>
      </c>
      <c r="E23" s="5"/>
      <c r="F23" s="5">
        <f>C23/1000000000</f>
        <v>0.003290814</v>
      </c>
      <c r="G23" s="5">
        <f>D23/1000000000</f>
        <v>0.004203315</v>
      </c>
      <c r="H23" s="5"/>
    </row>
    <row r="24" spans="1:9" ht="12.75">
      <c r="A24" t="s">
        <v>21</v>
      </c>
      <c r="B24" s="8" t="s">
        <v>114</v>
      </c>
      <c r="C24" s="16">
        <v>27697530</v>
      </c>
      <c r="D24" s="16">
        <v>31989454</v>
      </c>
      <c r="E24" s="5"/>
      <c r="F24" s="5">
        <f>C24/1000000000</f>
        <v>0.02769753</v>
      </c>
      <c r="G24" s="5">
        <f>D24/1000000000</f>
        <v>0.031989454</v>
      </c>
      <c r="H24" s="5"/>
      <c r="I24" s="17"/>
    </row>
    <row r="25" spans="1:8" ht="12.75">
      <c r="A25" t="s">
        <v>22</v>
      </c>
      <c r="B25" s="8" t="s">
        <v>115</v>
      </c>
      <c r="C25" s="18">
        <v>5300000000</v>
      </c>
      <c r="D25" s="5"/>
      <c r="E25" s="5"/>
      <c r="F25" s="19">
        <v>5.3</v>
      </c>
      <c r="G25" s="5">
        <v>6.5</v>
      </c>
      <c r="H25" s="5">
        <v>9.2</v>
      </c>
    </row>
    <row r="26" spans="2:7" ht="12.75">
      <c r="B26" s="20"/>
      <c r="F26" s="1"/>
      <c r="G26" s="1"/>
    </row>
    <row r="27" spans="2:7" ht="12.75">
      <c r="B27" s="21" t="s">
        <v>116</v>
      </c>
      <c r="F27" s="1"/>
      <c r="G27" s="1"/>
    </row>
    <row r="28" spans="2:7" ht="12.75">
      <c r="B28" s="11" t="s">
        <v>108</v>
      </c>
      <c r="F28" s="13">
        <f>(F23/F25)*100</f>
        <v>0.062090830188679245</v>
      </c>
      <c r="G28" s="13">
        <f>(G23/G25)*100</f>
        <v>0.06466638461538461</v>
      </c>
    </row>
    <row r="29" spans="2:7" ht="12.75">
      <c r="B29" s="11" t="s">
        <v>109</v>
      </c>
      <c r="F29" s="13">
        <f>(F24/F25)*100</f>
        <v>0.5225949056603775</v>
      </c>
      <c r="G29" s="13">
        <f>(G24/G25)*100</f>
        <v>0.49214544615384614</v>
      </c>
    </row>
    <row r="30" spans="2:7" ht="12">
      <c r="B30" s="22"/>
      <c r="F30" s="23"/>
      <c r="G30" s="23"/>
    </row>
    <row r="32" spans="2:7" ht="12.75" thickBot="1">
      <c r="B32" s="24" t="s">
        <v>117</v>
      </c>
      <c r="C32" s="15" t="s">
        <v>118</v>
      </c>
      <c r="D32" s="15" t="s">
        <v>119</v>
      </c>
      <c r="G32" s="25"/>
    </row>
    <row r="33" spans="2:7" ht="12.75" thickTop="1">
      <c r="B33" s="11" t="s">
        <v>108</v>
      </c>
      <c r="C33" s="26">
        <f>((C13*1000000)/C23)/3.67</f>
        <v>4.26171857806699</v>
      </c>
      <c r="D33" s="26">
        <f>((D13*1000000)/D23)/3.67</f>
        <v>4.332897739033478</v>
      </c>
      <c r="G33" s="25"/>
    </row>
    <row r="34" spans="2:4" ht="12">
      <c r="B34" s="11" t="s">
        <v>109</v>
      </c>
      <c r="C34" s="26">
        <f>((C14*1000000)/C24)/3.67</f>
        <v>5.892773068774935</v>
      </c>
      <c r="D34" s="26">
        <f>((D14*1000000)/D24)/3.67</f>
        <v>6.456487489182677</v>
      </c>
    </row>
    <row r="35" spans="2:4" ht="12">
      <c r="B35" s="11" t="s">
        <v>120</v>
      </c>
      <c r="C35" s="26">
        <f>((C15*1000000)/C25)/3.67</f>
        <v>1.1716271656984216</v>
      </c>
      <c r="D35" s="9">
        <f>H15/G25</f>
        <v>1.4246153846153846</v>
      </c>
    </row>
    <row r="37" ht="12">
      <c r="G37" s="23"/>
    </row>
    <row r="39" spans="1:7" ht="12">
      <c r="A39" s="49" t="s">
        <v>1</v>
      </c>
      <c r="G39" s="27"/>
    </row>
    <row r="40" spans="1:7" ht="12.75">
      <c r="A40" s="109" t="s">
        <v>2</v>
      </c>
      <c r="G40" s="28"/>
    </row>
    <row r="41" spans="1:5" ht="12.75">
      <c r="A41" s="109" t="s">
        <v>3</v>
      </c>
      <c r="E41" s="29"/>
    </row>
    <row r="42" ht="12.75">
      <c r="A42" s="109" t="s">
        <v>4</v>
      </c>
    </row>
    <row r="43" ht="12.75">
      <c r="A43" s="109" t="s">
        <v>5</v>
      </c>
    </row>
    <row r="44" ht="12.75">
      <c r="A44" s="109" t="s">
        <v>6</v>
      </c>
    </row>
    <row r="45" ht="12.75">
      <c r="A45" s="109" t="s">
        <v>7</v>
      </c>
    </row>
    <row r="46" spans="1:2" ht="12.75">
      <c r="A46" s="109" t="s">
        <v>8</v>
      </c>
      <c r="B46" t="s">
        <v>26</v>
      </c>
    </row>
  </sheetData>
  <mergeCells count="4">
    <mergeCell ref="C11:D11"/>
    <mergeCell ref="E11:F11"/>
    <mergeCell ref="G11:H11"/>
    <mergeCell ref="H2:I2"/>
  </mergeCells>
  <printOptions/>
  <pageMargins left="0.75" right="0.75" top="1" bottom="1" header="0.5" footer="0.5"/>
  <pageSetup fitToHeight="1" fitToWidth="1" horizontalDpi="600" verticalDpi="600" orientation="landscape" scale="76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37"/>
  <sheetViews>
    <sheetView zoomScale="75" zoomScaleNormal="75" workbookViewId="0" topLeftCell="A3">
      <selection activeCell="C36" sqref="C36"/>
    </sheetView>
  </sheetViews>
  <sheetFormatPr defaultColWidth="11.421875" defaultRowHeight="12.75"/>
  <cols>
    <col min="1" max="1" width="14.00390625" style="2" customWidth="1"/>
    <col min="2" max="2" width="25.421875" style="0" customWidth="1"/>
    <col min="3" max="3" width="14.7109375" style="0" customWidth="1"/>
    <col min="4" max="4" width="18.140625" style="0" customWidth="1"/>
    <col min="5" max="5" width="16.00390625" style="0" customWidth="1"/>
    <col min="6" max="6" width="22.8515625" style="0" bestFit="1" customWidth="1"/>
    <col min="7" max="7" width="13.00390625" style="0" customWidth="1"/>
    <col min="8" max="8" width="17.28125" style="0" customWidth="1"/>
    <col min="9" max="9" width="21.28125" style="0" customWidth="1"/>
    <col min="10" max="10" width="12.140625" style="0" customWidth="1"/>
    <col min="11" max="11" width="12.7109375" style="0" customWidth="1"/>
    <col min="12" max="12" width="11.421875" style="0" customWidth="1"/>
    <col min="13" max="16384" width="8.8515625" style="0" customWidth="1"/>
  </cols>
  <sheetData>
    <row r="1" ht="12.75"/>
    <row r="2" spans="1:7" ht="25.5" customHeight="1">
      <c r="A2" s="152" t="s">
        <v>89</v>
      </c>
      <c r="B2" s="152"/>
      <c r="C2" s="152"/>
      <c r="D2" s="152"/>
      <c r="G2" s="100" t="s">
        <v>96</v>
      </c>
    </row>
    <row r="3" spans="1:7" ht="25.5" customHeight="1">
      <c r="A3" s="155" t="s">
        <v>93</v>
      </c>
      <c r="B3" s="155"/>
      <c r="C3" s="155"/>
      <c r="D3" s="155"/>
      <c r="E3" s="155"/>
      <c r="F3" s="155"/>
      <c r="G3" s="155"/>
    </row>
    <row r="4" spans="4:10" s="101" customFormat="1" ht="26.25" customHeight="1" thickBot="1">
      <c r="D4" s="153" t="s">
        <v>90</v>
      </c>
      <c r="E4" s="153"/>
      <c r="F4" s="154"/>
      <c r="G4" s="153" t="s">
        <v>79</v>
      </c>
      <c r="H4" s="154"/>
      <c r="I4" s="153" t="s">
        <v>0</v>
      </c>
      <c r="J4" s="153"/>
    </row>
    <row r="5" spans="3:10" s="99" customFormat="1" ht="60.75" customHeight="1" thickBot="1" thickTop="1">
      <c r="C5" s="92" t="s">
        <v>95</v>
      </c>
      <c r="D5" s="15">
        <v>2005</v>
      </c>
      <c r="E5" s="15" t="s">
        <v>91</v>
      </c>
      <c r="F5" s="108" t="s">
        <v>92</v>
      </c>
      <c r="G5" s="15" t="s">
        <v>91</v>
      </c>
      <c r="H5" s="108" t="s">
        <v>92</v>
      </c>
      <c r="I5" s="15" t="s">
        <v>91</v>
      </c>
      <c r="J5" s="15" t="s">
        <v>92</v>
      </c>
    </row>
    <row r="6" spans="2:10" ht="13.5" thickTop="1">
      <c r="B6" s="8" t="s">
        <v>94</v>
      </c>
      <c r="C6" s="111">
        <v>83</v>
      </c>
      <c r="D6" s="117">
        <f>E21</f>
        <v>0.0048375269978401724</v>
      </c>
      <c r="E6" s="112">
        <f>G21</f>
        <v>0.02845604116376572</v>
      </c>
      <c r="F6" s="113">
        <f>J21</f>
        <v>0.1076092469347558</v>
      </c>
      <c r="G6" s="114">
        <f>((E6-D6)/D6)*100</f>
        <v>488.2352941176471</v>
      </c>
      <c r="H6" s="115">
        <f>((F6-D6)/D6)*100</f>
        <v>2124.468142147847</v>
      </c>
      <c r="I6" s="110">
        <f>E6/D6</f>
        <v>5.882352941176471</v>
      </c>
      <c r="J6" s="110">
        <f>F6/D6</f>
        <v>22.24468142147847</v>
      </c>
    </row>
    <row r="7" spans="2:10" ht="12.75">
      <c r="B7" s="8" t="s">
        <v>108</v>
      </c>
      <c r="C7" s="111">
        <v>99.7</v>
      </c>
      <c r="D7" s="117">
        <f>E22</f>
        <v>0.0020825852782764814</v>
      </c>
      <c r="E7" s="112">
        <f>G22</f>
        <v>0.6941950927588271</v>
      </c>
      <c r="F7" s="113">
        <f>J22</f>
        <v>2.6251652760715465</v>
      </c>
      <c r="G7" s="116">
        <f>((E7-D7)/D7)*100</f>
        <v>33233.33333333333</v>
      </c>
      <c r="H7" s="116">
        <f>((F7-D7)/D7)*100</f>
        <v>125953.19472171132</v>
      </c>
      <c r="I7" s="110">
        <f>E7/D7</f>
        <v>333.3333333333333</v>
      </c>
      <c r="J7" s="110">
        <f>F7/D7</f>
        <v>1260.5319472171132</v>
      </c>
    </row>
    <row r="8" ht="12.75"/>
    <row r="9" ht="12.75"/>
    <row r="10" ht="12.75"/>
    <row r="11" ht="12.75"/>
    <row r="12" ht="12.75">
      <c r="F12">
        <f>100-99.7</f>
        <v>0.29999999999999716</v>
      </c>
    </row>
    <row r="13" ht="12.75"/>
    <row r="14" ht="12.75"/>
    <row r="15" ht="12.75"/>
    <row r="16" ht="12.75"/>
    <row r="17" spans="1:4" ht="25.5" customHeight="1">
      <c r="A17" s="152" t="s">
        <v>88</v>
      </c>
      <c r="B17" s="152"/>
      <c r="C17" s="152"/>
      <c r="D17" s="152"/>
    </row>
    <row r="18" ht="12.75"/>
    <row r="19" spans="1:11" ht="20.25">
      <c r="A19" s="151" t="s">
        <v>37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</row>
    <row r="20" spans="1:12" ht="120" customHeight="1" thickBot="1">
      <c r="A20" s="91"/>
      <c r="B20" s="92" t="s">
        <v>85</v>
      </c>
      <c r="C20" s="92"/>
      <c r="D20" s="92" t="s">
        <v>38</v>
      </c>
      <c r="E20" s="92" t="s">
        <v>39</v>
      </c>
      <c r="F20" s="92" t="s">
        <v>9</v>
      </c>
      <c r="G20" s="92" t="s">
        <v>86</v>
      </c>
      <c r="H20" s="92" t="s">
        <v>40</v>
      </c>
      <c r="I20" s="92" t="s">
        <v>41</v>
      </c>
      <c r="J20" s="92" t="s">
        <v>87</v>
      </c>
      <c r="K20" s="92" t="s">
        <v>42</v>
      </c>
      <c r="L20" s="92" t="s">
        <v>43</v>
      </c>
    </row>
    <row r="21" spans="1:12" s="95" customFormat="1" ht="26.25" thickTop="1">
      <c r="A21" s="93" t="s">
        <v>44</v>
      </c>
      <c r="B21" s="103">
        <v>9260000000000000</v>
      </c>
      <c r="C21" s="103"/>
      <c r="D21" s="104">
        <v>44795500000000</v>
      </c>
      <c r="E21" s="102">
        <f>D21/B21</f>
        <v>0.0048375269978401724</v>
      </c>
      <c r="F21" s="103">
        <f>B21*0.17</f>
        <v>1574200000000000</v>
      </c>
      <c r="G21" s="102">
        <f>D21/F21</f>
        <v>0.02845604116376572</v>
      </c>
      <c r="H21" s="105">
        <f>((G21-E21)/E21)*100</f>
        <v>488.2352941176471</v>
      </c>
      <c r="I21" s="106">
        <f>D21*1.03^45</f>
        <v>169398476524692.6</v>
      </c>
      <c r="J21" s="107">
        <f>I21/F21</f>
        <v>0.1076092469347558</v>
      </c>
      <c r="K21" s="105">
        <f>((J21-E21)/E21)*100</f>
        <v>2124.468142147847</v>
      </c>
      <c r="L21" s="94">
        <f>((J21-G21)/G21)*100</f>
        <v>278.159584165134</v>
      </c>
    </row>
    <row r="22" spans="1:12" s="95" customFormat="1" ht="25.5">
      <c r="A22" s="93" t="s">
        <v>45</v>
      </c>
      <c r="B22" s="103">
        <v>66840000000000</v>
      </c>
      <c r="C22" s="103"/>
      <c r="D22" s="104">
        <v>139200000000</v>
      </c>
      <c r="E22" s="102">
        <f>D22/B22</f>
        <v>0.0020825852782764814</v>
      </c>
      <c r="F22" s="103">
        <f>B22*0.003</f>
        <v>200520000000</v>
      </c>
      <c r="G22" s="102">
        <f>D22/F22</f>
        <v>0.6941950927588271</v>
      </c>
      <c r="H22" s="105">
        <f>((G22-E22)/E22)*100</f>
        <v>33233.33333333333</v>
      </c>
      <c r="I22" s="106">
        <f>D22*1.03^45</f>
        <v>526398141157.8665</v>
      </c>
      <c r="J22" s="107">
        <f>I22/F22</f>
        <v>2.6251652760715465</v>
      </c>
      <c r="K22" s="105">
        <f>((J22-E22)/E22)*100</f>
        <v>125953.19472171132</v>
      </c>
      <c r="L22" s="94">
        <f>((J22-G22)/G22)*100</f>
        <v>278.159584165134</v>
      </c>
    </row>
    <row r="23" spans="1:12" s="95" customFormat="1" ht="38.25">
      <c r="A23" s="93" t="s">
        <v>80</v>
      </c>
      <c r="B23" s="103">
        <v>66840000000000</v>
      </c>
      <c r="C23" s="103"/>
      <c r="D23" s="106">
        <f>D22</f>
        <v>139200000000</v>
      </c>
      <c r="E23" s="102">
        <f>D23/B23</f>
        <v>0.0020825852782764814</v>
      </c>
      <c r="F23" s="103">
        <f>B23*0.17</f>
        <v>11362800000000</v>
      </c>
      <c r="G23" s="102">
        <f>D23/F23</f>
        <v>0.012250501636920477</v>
      </c>
      <c r="H23" s="105">
        <f>((G23-E23)/E23)*100</f>
        <v>488.235294117647</v>
      </c>
      <c r="I23" s="106">
        <f>D23*1.03^45</f>
        <v>526398141157.8665</v>
      </c>
      <c r="J23" s="107">
        <f>I23/F23</f>
        <v>0.04632644604832141</v>
      </c>
      <c r="K23" s="105">
        <f>((J23-E23)/E23)*100</f>
        <v>2124.4681421478467</v>
      </c>
      <c r="L23" s="94">
        <f>((J23-G23)/G23)*100</f>
        <v>278.159584165134</v>
      </c>
    </row>
    <row r="24" spans="1:11" ht="12.75">
      <c r="A24" s="96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ht="12.7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91"/>
      <c r="B26" s="97"/>
      <c r="C26" s="97"/>
      <c r="D26" s="1"/>
      <c r="E26" s="1"/>
      <c r="F26" s="1"/>
      <c r="G26" s="1"/>
      <c r="H26" s="1"/>
      <c r="I26" s="1"/>
      <c r="J26" s="1"/>
      <c r="K26" s="1"/>
    </row>
    <row r="27" ht="12.75">
      <c r="D27" s="6" t="s">
        <v>11</v>
      </c>
    </row>
    <row r="28" ht="12.75">
      <c r="A28" s="98" t="s">
        <v>120</v>
      </c>
    </row>
    <row r="29" ht="12.75">
      <c r="B29" t="s">
        <v>81</v>
      </c>
    </row>
    <row r="30" spans="2:4" ht="12.75">
      <c r="B30" t="s">
        <v>82</v>
      </c>
      <c r="D30" s="38">
        <f>G21/E21</f>
        <v>5.882352941176471</v>
      </c>
    </row>
    <row r="31" spans="2:4" ht="12.75">
      <c r="B31" t="s">
        <v>83</v>
      </c>
      <c r="D31" s="38">
        <f>J21/E21</f>
        <v>22.24468142147847</v>
      </c>
    </row>
    <row r="32" spans="2:4" ht="12.75">
      <c r="B32" t="s">
        <v>84</v>
      </c>
      <c r="D32" s="38">
        <f>J21/G21</f>
        <v>3.78159584165134</v>
      </c>
    </row>
    <row r="33" ht="12.75"/>
    <row r="34" spans="1:2" ht="12.75">
      <c r="A34" s="98" t="s">
        <v>10</v>
      </c>
      <c r="B34" t="s">
        <v>32</v>
      </c>
    </row>
    <row r="35" spans="2:4" ht="12.75">
      <c r="B35" t="s">
        <v>82</v>
      </c>
      <c r="D35" s="38">
        <f>G22/E22</f>
        <v>333.3333333333333</v>
      </c>
    </row>
    <row r="36" spans="2:4" ht="12.75">
      <c r="B36" t="s">
        <v>83</v>
      </c>
      <c r="D36" s="110">
        <f>J22/E22</f>
        <v>1260.5319472171132</v>
      </c>
    </row>
    <row r="37" spans="2:4" ht="12.75">
      <c r="B37" t="s">
        <v>84</v>
      </c>
      <c r="D37" s="38">
        <f>J22/G22</f>
        <v>3.7815958416513396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mergeCells count="7">
    <mergeCell ref="A19:K19"/>
    <mergeCell ref="A17:D17"/>
    <mergeCell ref="A2:D2"/>
    <mergeCell ref="D4:F4"/>
    <mergeCell ref="A3:G3"/>
    <mergeCell ref="G4:H4"/>
    <mergeCell ref="I4:J4"/>
  </mergeCells>
  <printOptions/>
  <pageMargins left="0.75" right="0.75" top="1" bottom="1" header="0.5" footer="0.5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2"/>
  <sheetViews>
    <sheetView workbookViewId="0" topLeftCell="A1">
      <selection activeCell="E11" sqref="E11"/>
    </sheetView>
  </sheetViews>
  <sheetFormatPr defaultColWidth="11.421875" defaultRowHeight="12.75"/>
  <cols>
    <col min="1" max="1" width="8.8515625" style="0" customWidth="1"/>
    <col min="2" max="2" width="12.28125" style="0" customWidth="1"/>
    <col min="3" max="6" width="8.8515625" style="0" customWidth="1"/>
    <col min="7" max="7" width="12.7109375" style="0" customWidth="1"/>
    <col min="8" max="16384" width="8.8515625" style="0" customWidth="1"/>
  </cols>
  <sheetData>
    <row r="2" ht="15.75">
      <c r="B2" s="44" t="s">
        <v>74</v>
      </c>
    </row>
    <row r="3" spans="2:10" ht="12.75">
      <c r="B3" s="30"/>
      <c r="C3" s="140" t="s">
        <v>132</v>
      </c>
      <c r="D3" s="140"/>
      <c r="E3" s="140"/>
      <c r="F3" s="30"/>
      <c r="G3" s="30"/>
      <c r="H3" s="140" t="s">
        <v>133</v>
      </c>
      <c r="I3" s="140"/>
      <c r="J3" s="140"/>
    </row>
    <row r="4" spans="2:10" ht="13.5" thickBot="1">
      <c r="B4" s="31"/>
      <c r="C4" s="32" t="s">
        <v>124</v>
      </c>
      <c r="D4" s="32" t="s">
        <v>125</v>
      </c>
      <c r="E4" s="32" t="s">
        <v>126</v>
      </c>
      <c r="F4" s="31"/>
      <c r="G4" s="31"/>
      <c r="H4" s="32" t="s">
        <v>124</v>
      </c>
      <c r="I4" s="32" t="s">
        <v>125</v>
      </c>
      <c r="J4" s="32" t="s">
        <v>126</v>
      </c>
    </row>
    <row r="5" spans="2:10" ht="13.5" thickTop="1">
      <c r="B5" s="33" t="s">
        <v>127</v>
      </c>
      <c r="C5" s="31">
        <v>176.2</v>
      </c>
      <c r="D5" s="31">
        <v>176.2</v>
      </c>
      <c r="E5" s="31">
        <v>176.2</v>
      </c>
      <c r="F5" s="31"/>
      <c r="G5" s="33" t="s">
        <v>127</v>
      </c>
      <c r="H5" s="34">
        <v>113.94216969230767</v>
      </c>
      <c r="I5" s="34">
        <v>113.94216969230767</v>
      </c>
      <c r="J5" s="34">
        <v>113.94216969230767</v>
      </c>
    </row>
    <row r="6" spans="2:10" ht="12.75">
      <c r="B6" s="33" t="s">
        <v>128</v>
      </c>
      <c r="C6" s="31">
        <v>217.92</v>
      </c>
      <c r="D6" s="31">
        <v>220.74</v>
      </c>
      <c r="E6" s="31">
        <v>222.84</v>
      </c>
      <c r="F6" s="31"/>
      <c r="G6" s="33" t="s">
        <v>128</v>
      </c>
      <c r="H6" s="34">
        <v>140.92098535384608</v>
      </c>
      <c r="I6" s="34">
        <v>142.74457740000005</v>
      </c>
      <c r="J6" s="34">
        <v>144.102571476923</v>
      </c>
    </row>
    <row r="7" spans="2:10" ht="12.75">
      <c r="B7" s="33" t="s">
        <v>129</v>
      </c>
      <c r="C7" s="31">
        <v>108.89</v>
      </c>
      <c r="D7" s="31">
        <v>116.1</v>
      </c>
      <c r="E7" s="31">
        <v>126.98</v>
      </c>
      <c r="F7" s="31"/>
      <c r="G7" s="33" t="s">
        <v>129</v>
      </c>
      <c r="H7" s="34">
        <v>70.4152262076922</v>
      </c>
      <c r="I7" s="34">
        <v>75.07767253846144</v>
      </c>
      <c r="J7" s="34">
        <v>82.11337518461565</v>
      </c>
    </row>
    <row r="8" spans="2:10" ht="12.75">
      <c r="B8" s="31"/>
      <c r="C8" s="31"/>
      <c r="D8" s="31"/>
      <c r="E8" s="31"/>
      <c r="F8" s="31"/>
      <c r="G8" s="31"/>
      <c r="H8" s="31"/>
      <c r="I8" s="31"/>
      <c r="J8" s="31"/>
    </row>
    <row r="15" ht="32.25" customHeight="1"/>
    <row r="16" ht="30" customHeight="1"/>
    <row r="21" spans="3:8" ht="12">
      <c r="C21" s="24"/>
      <c r="H21" s="24"/>
    </row>
    <row r="22" spans="2:10" ht="12">
      <c r="B22" s="37"/>
      <c r="E22" s="38"/>
      <c r="G22" s="37"/>
      <c r="J22" s="38"/>
    </row>
  </sheetData>
  <mergeCells count="2">
    <mergeCell ref="C3:E3"/>
    <mergeCell ref="H3:J3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6"/>
  <sheetViews>
    <sheetView showGridLines="0" workbookViewId="0" topLeftCell="A1">
      <selection activeCell="G13" sqref="G13"/>
    </sheetView>
  </sheetViews>
  <sheetFormatPr defaultColWidth="11.421875" defaultRowHeight="12.75"/>
  <cols>
    <col min="1" max="1" width="8.8515625" style="0" customWidth="1"/>
    <col min="2" max="2" width="18.8515625" style="0" customWidth="1"/>
    <col min="3" max="4" width="15.421875" style="0" bestFit="1" customWidth="1"/>
    <col min="5" max="5" width="11.00390625" style="0" customWidth="1"/>
    <col min="6" max="8" width="8.8515625" style="0" customWidth="1"/>
    <col min="9" max="9" width="11.421875" style="0" bestFit="1" customWidth="1"/>
    <col min="10" max="16384" width="8.8515625" style="0" customWidth="1"/>
  </cols>
  <sheetData>
    <row r="2" ht="12">
      <c r="B2" t="s">
        <v>130</v>
      </c>
    </row>
    <row r="4" ht="12">
      <c r="C4" t="s">
        <v>28</v>
      </c>
    </row>
    <row r="5" ht="12">
      <c r="C5" t="s">
        <v>27</v>
      </c>
    </row>
    <row r="9" spans="2:5" ht="34.5" customHeight="1">
      <c r="B9" s="141" t="s">
        <v>70</v>
      </c>
      <c r="C9" s="141"/>
      <c r="D9" s="141"/>
      <c r="E9" s="141"/>
    </row>
    <row r="10" ht="8.25" customHeight="1"/>
    <row r="11" spans="2:6" s="5" customFormat="1" ht="12.75" thickBot="1">
      <c r="B11"/>
      <c r="C11" s="39" t="s">
        <v>120</v>
      </c>
      <c r="D11" s="39" t="s">
        <v>108</v>
      </c>
      <c r="E11" s="45"/>
      <c r="F11"/>
    </row>
    <row r="12" spans="2:9" ht="12.75" thickTop="1">
      <c r="B12" s="42">
        <v>2012</v>
      </c>
      <c r="C12" s="46">
        <v>15.341045393326933</v>
      </c>
      <c r="D12" s="46">
        <v>41.78275664949375</v>
      </c>
      <c r="E12" s="47"/>
      <c r="I12" s="40"/>
    </row>
    <row r="13" spans="2:5" ht="12">
      <c r="B13" s="42">
        <v>2016</v>
      </c>
      <c r="C13" s="46">
        <v>28.328614049052707</v>
      </c>
      <c r="D13" s="46">
        <v>66.10752576667936</v>
      </c>
      <c r="E13" s="47"/>
    </row>
    <row r="14" spans="2:5" ht="12">
      <c r="B14" s="42">
        <v>2020</v>
      </c>
      <c r="C14" s="46">
        <v>39.32375390181409</v>
      </c>
      <c r="D14" s="46">
        <v>80.26873579808009</v>
      </c>
      <c r="E14" s="47"/>
    </row>
    <row r="15" spans="2:5" ht="12">
      <c r="B15" s="42">
        <v>2050</v>
      </c>
      <c r="C15" s="46">
        <v>82.59935028715113</v>
      </c>
      <c r="D15" s="46">
        <v>99.6587739401225</v>
      </c>
      <c r="E15" s="47"/>
    </row>
    <row r="16" spans="2:5" ht="12">
      <c r="B16" s="43" t="s">
        <v>131</v>
      </c>
      <c r="C16" s="48">
        <v>4.1</v>
      </c>
      <c r="D16" s="48">
        <v>12.6</v>
      </c>
      <c r="E16" s="47"/>
    </row>
    <row r="18" ht="30.75" customHeight="1"/>
    <row r="19" ht="9" customHeight="1"/>
    <row r="29" ht="40.5" customHeight="1"/>
    <row r="30" ht="9.75" customHeight="1"/>
  </sheetData>
  <mergeCells count="1">
    <mergeCell ref="B9:E9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9"/>
  <sheetViews>
    <sheetView showGridLines="0" workbookViewId="0" topLeftCell="A1">
      <selection activeCell="B10" sqref="B10"/>
    </sheetView>
  </sheetViews>
  <sheetFormatPr defaultColWidth="11.421875" defaultRowHeight="12.75"/>
  <cols>
    <col min="1" max="1" width="27.421875" style="0" customWidth="1"/>
    <col min="2" max="2" width="9.7109375" style="0" customWidth="1"/>
    <col min="3" max="8" width="8.8515625" style="0" customWidth="1"/>
    <col min="9" max="9" width="16.421875" style="0" customWidth="1"/>
    <col min="10" max="10" width="9.00390625" style="0" customWidth="1"/>
    <col min="11" max="16384" width="8.8515625" style="0" customWidth="1"/>
  </cols>
  <sheetData>
    <row r="2" ht="15">
      <c r="A2" s="44" t="s">
        <v>29</v>
      </c>
    </row>
    <row r="3" spans="3:8" ht="12.75" thickBot="1">
      <c r="C3" s="7" t="s">
        <v>149</v>
      </c>
      <c r="D3" s="7" t="s">
        <v>150</v>
      </c>
      <c r="E3" s="7" t="s">
        <v>151</v>
      </c>
      <c r="F3" s="7" t="s">
        <v>124</v>
      </c>
      <c r="G3" s="7" t="s">
        <v>125</v>
      </c>
      <c r="H3" s="7" t="s">
        <v>126</v>
      </c>
    </row>
    <row r="4" spans="1:8" ht="12.75" thickTop="1">
      <c r="A4" s="49" t="s">
        <v>49</v>
      </c>
      <c r="B4" s="41" t="s">
        <v>152</v>
      </c>
      <c r="C4">
        <f>MAX('Appendix 8'!B6:B401)-13.1</f>
        <v>1.370000000000001</v>
      </c>
      <c r="D4">
        <f>MAX('Appendix 8'!C6:C401)-13.1</f>
        <v>1.3900000000000006</v>
      </c>
      <c r="E4">
        <f>MAX('Appendix 8'!D6:D401)-13.1</f>
        <v>1.540000000000001</v>
      </c>
      <c r="F4">
        <f>MAX('Appendix 8'!E6:E401)-13.1</f>
        <v>1.5099999999999998</v>
      </c>
      <c r="G4">
        <f>MAX('Appendix 8'!F6:F401)-13.1</f>
        <v>1.5500000000000007</v>
      </c>
      <c r="H4">
        <f>MAX('Appendix 8'!G6:G401)-13.1</f>
        <v>1.58</v>
      </c>
    </row>
    <row r="5" spans="1:8" ht="12">
      <c r="A5" s="49"/>
      <c r="B5" s="41" t="s">
        <v>153</v>
      </c>
      <c r="C5">
        <f>MIN('Appendix 8'!B6:B401)-13.1</f>
        <v>0.9600000000000009</v>
      </c>
      <c r="D5">
        <f>MIN('Appendix 8'!C6:C401)-13.1</f>
        <v>0.9600000000000009</v>
      </c>
      <c r="E5">
        <f>MIN('Appendix 8'!D6:D401)-13.1</f>
        <v>0.9600000000000009</v>
      </c>
      <c r="F5">
        <f>MIN('Appendix 8'!E6:E401)-13.1</f>
        <v>0.9600000000000009</v>
      </c>
      <c r="G5">
        <f>MIN('Appendix 8'!F6:F401)-13.1</f>
        <v>0.9600000000000009</v>
      </c>
      <c r="H5">
        <f>MIN('Appendix 8'!G6:G401)-13.1</f>
        <v>0.9600000000000009</v>
      </c>
    </row>
    <row r="6" spans="1:8" ht="12">
      <c r="A6" s="49" t="s">
        <v>46</v>
      </c>
      <c r="B6" s="41" t="s">
        <v>152</v>
      </c>
      <c r="C6">
        <f>MAX('Appendix 7'!H6:H401)</f>
        <v>450</v>
      </c>
      <c r="D6">
        <f>MAX('Appendix 7'!I6:I401)</f>
        <v>450</v>
      </c>
      <c r="E6">
        <f>MAX('Appendix 7'!J6:J401)</f>
        <v>450</v>
      </c>
      <c r="F6">
        <f>MAX('Appendix 7'!K6:K601)</f>
        <v>450</v>
      </c>
      <c r="G6">
        <f>MAX('Appendix 7'!L6:L601)</f>
        <v>450</v>
      </c>
      <c r="H6">
        <f>MAX('Appendix 7'!M6:M601)</f>
        <v>450</v>
      </c>
    </row>
    <row r="7" spans="1:8" ht="12">
      <c r="A7" s="49"/>
      <c r="B7" s="41" t="s">
        <v>153</v>
      </c>
      <c r="C7">
        <f>MIN('Appendix 7'!H6:H401)</f>
        <v>400</v>
      </c>
      <c r="D7">
        <f>MIN('Appendix 7'!I6:I401)</f>
        <v>400</v>
      </c>
      <c r="E7">
        <f>MIN('Appendix 7'!J6:J401)</f>
        <v>400</v>
      </c>
      <c r="F7">
        <f>MIN('Appendix 7'!K6:K601)</f>
        <v>400</v>
      </c>
      <c r="G7">
        <f>MIN('Appendix 7'!L6:L601)</f>
        <v>400</v>
      </c>
      <c r="H7">
        <f>MIN('Appendix 7'!M6:M601)</f>
        <v>400</v>
      </c>
    </row>
    <row r="8" spans="1:8" ht="12">
      <c r="A8" s="49" t="s">
        <v>47</v>
      </c>
      <c r="B8" s="41" t="s">
        <v>152</v>
      </c>
      <c r="C8">
        <f>MAX('Appendix 6'!B6:B401)</f>
        <v>9.26</v>
      </c>
      <c r="D8">
        <f>MAX('Appendix 6'!C6:C401)</f>
        <v>9.26</v>
      </c>
      <c r="E8">
        <f>MAX('Appendix 6'!D6:D401)</f>
        <v>9.26</v>
      </c>
      <c r="F8">
        <f>MAX('Appendix 6'!E6:E601)</f>
        <v>9.26</v>
      </c>
      <c r="G8">
        <f>MAX('Appendix 6'!F6:F601)</f>
        <v>9.26</v>
      </c>
      <c r="H8">
        <f>MAX('Appendix 6'!G6:G601)</f>
        <v>9.26</v>
      </c>
    </row>
    <row r="9" spans="2:8" ht="12">
      <c r="B9" s="41" t="s">
        <v>153</v>
      </c>
      <c r="C9">
        <f>MIN('Appendix 6'!B6:B401)</f>
        <v>-4.92</v>
      </c>
      <c r="D9">
        <f>MIN('Appendix 6'!C6:C401)</f>
        <v>-2.65</v>
      </c>
      <c r="E9">
        <f>MIN('Appendix 6'!D6:D401)</f>
        <v>-1.41</v>
      </c>
      <c r="F9">
        <f>MIN('Appendix 6'!E6:E601)</f>
        <v>-0.74</v>
      </c>
      <c r="G9">
        <f>MIN('Appendix 6'!F6:F601)</f>
        <v>-0.61</v>
      </c>
      <c r="H9">
        <f>MIN('Appendix 6'!G6:G601)</f>
        <v>-0.53</v>
      </c>
    </row>
  </sheetData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R111"/>
  <sheetViews>
    <sheetView zoomScale="75" zoomScaleNormal="75" workbookViewId="0" topLeftCell="B1">
      <pane xSplit="1" ySplit="9" topLeftCell="C102" activePane="bottomRight" state="frozen"/>
      <selection pane="topLeft" activeCell="B1" sqref="B1"/>
      <selection pane="topRight" activeCell="C1" sqref="C1"/>
      <selection pane="bottomLeft" activeCell="B6" sqref="B6"/>
      <selection pane="bottomRight" activeCell="G110" sqref="G110"/>
    </sheetView>
  </sheetViews>
  <sheetFormatPr defaultColWidth="11.421875" defaultRowHeight="12.75"/>
  <cols>
    <col min="1" max="1" width="9.140625" style="31" customWidth="1"/>
    <col min="2" max="2" width="27.7109375" style="31" customWidth="1"/>
    <col min="3" max="4" width="11.421875" style="31" customWidth="1"/>
    <col min="5" max="5" width="9.421875" style="31" bestFit="1" customWidth="1"/>
    <col min="6" max="6" width="15.421875" style="31" customWidth="1"/>
    <col min="7" max="7" width="12.7109375" style="31" customWidth="1"/>
    <col min="8" max="9" width="11.7109375" style="31" customWidth="1"/>
    <col min="10" max="10" width="4.140625" style="31" customWidth="1"/>
    <col min="11" max="11" width="12.28125" style="31" customWidth="1"/>
    <col min="12" max="12" width="12.7109375" style="31" customWidth="1"/>
    <col min="13" max="13" width="13.00390625" style="31" bestFit="1" customWidth="1"/>
    <col min="14" max="14" width="9.8515625" style="31" customWidth="1"/>
    <col min="15" max="15" width="11.421875" style="31" customWidth="1"/>
    <col min="16" max="16" width="12.00390625" style="31" customWidth="1"/>
    <col min="17" max="17" width="12.140625" style="31" customWidth="1"/>
    <col min="18" max="18" width="10.28125" style="31" customWidth="1"/>
    <col min="19" max="16384" width="9.140625" style="31" customWidth="1"/>
  </cols>
  <sheetData>
    <row r="1" ht="12.75"/>
    <row r="2" ht="12.75"/>
    <row r="3" spans="2:14" ht="21" thickBot="1">
      <c r="B3" s="143" t="s">
        <v>76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2:14" ht="21" thickTop="1">
      <c r="B4" s="31" t="s">
        <v>99</v>
      </c>
      <c r="C4" s="135">
        <f>198000000000/1000000</f>
        <v>198000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3:14" ht="20.25"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2:14" ht="20.25">
      <c r="B6" s="89" t="s">
        <v>100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3:14" s="50" customFormat="1" ht="19.5" customHeight="1">
      <c r="C7" s="146" t="s">
        <v>134</v>
      </c>
      <c r="D7" s="146"/>
      <c r="E7" s="146"/>
      <c r="F7" s="146"/>
      <c r="G7" s="146"/>
      <c r="H7" s="146"/>
      <c r="I7" s="146"/>
      <c r="J7" s="51"/>
      <c r="K7" s="52"/>
      <c r="L7" s="145" t="s">
        <v>51</v>
      </c>
      <c r="M7" s="145"/>
      <c r="N7" s="53"/>
    </row>
    <row r="8" spans="2:18" s="55" customFormat="1" ht="48.75" customHeight="1">
      <c r="B8" s="54"/>
      <c r="C8" s="144" t="s">
        <v>135</v>
      </c>
      <c r="D8" s="144"/>
      <c r="E8" s="144" t="s">
        <v>136</v>
      </c>
      <c r="F8" s="144"/>
      <c r="G8" s="144" t="s">
        <v>137</v>
      </c>
      <c r="H8" s="144"/>
      <c r="I8" s="54" t="s">
        <v>138</v>
      </c>
      <c r="J8" s="54"/>
      <c r="L8" s="144" t="s">
        <v>139</v>
      </c>
      <c r="M8" s="144"/>
      <c r="N8" s="54" t="s">
        <v>140</v>
      </c>
      <c r="O8" s="142" t="s">
        <v>103</v>
      </c>
      <c r="P8" s="142"/>
      <c r="Q8" s="142"/>
      <c r="R8" s="142"/>
    </row>
    <row r="9" spans="2:18" s="55" customFormat="1" ht="51.75" thickBot="1">
      <c r="B9" s="56" t="s">
        <v>141</v>
      </c>
      <c r="C9" s="36" t="s">
        <v>124</v>
      </c>
      <c r="D9" s="36" t="s">
        <v>142</v>
      </c>
      <c r="E9" s="36" t="s">
        <v>125</v>
      </c>
      <c r="F9" s="36" t="s">
        <v>143</v>
      </c>
      <c r="G9" s="36" t="s">
        <v>126</v>
      </c>
      <c r="H9" s="36" t="s">
        <v>144</v>
      </c>
      <c r="I9" s="36" t="s">
        <v>145</v>
      </c>
      <c r="J9" s="57"/>
      <c r="K9" s="58" t="s">
        <v>141</v>
      </c>
      <c r="L9" s="36" t="s">
        <v>139</v>
      </c>
      <c r="M9" s="36" t="s">
        <v>146</v>
      </c>
      <c r="N9" s="36" t="s">
        <v>139</v>
      </c>
      <c r="O9" s="36" t="s">
        <v>35</v>
      </c>
      <c r="P9" s="36" t="s">
        <v>34</v>
      </c>
      <c r="Q9" s="36" t="s">
        <v>33</v>
      </c>
      <c r="R9" s="123" t="s">
        <v>36</v>
      </c>
    </row>
    <row r="10" spans="2:15" ht="13.5" thickTop="1">
      <c r="B10" s="31">
        <v>2008</v>
      </c>
      <c r="C10" s="59">
        <v>9.26</v>
      </c>
      <c r="D10" s="59">
        <f>C10</f>
        <v>9.26</v>
      </c>
      <c r="E10" s="59">
        <v>9.26</v>
      </c>
      <c r="F10" s="59">
        <f>E10</f>
        <v>9.26</v>
      </c>
      <c r="G10" s="59">
        <v>9.26</v>
      </c>
      <c r="H10" s="59">
        <f>G10</f>
        <v>9.26</v>
      </c>
      <c r="I10" s="59">
        <f aca="true" t="shared" si="0" ref="I10:I41">((($G$10-G10)/$G$10)*100)</f>
        <v>0</v>
      </c>
      <c r="J10" s="59"/>
      <c r="K10" s="31">
        <v>2008</v>
      </c>
      <c r="L10" s="121">
        <v>18.2125340599455</v>
      </c>
      <c r="M10" s="60">
        <v>18.2125340599455</v>
      </c>
      <c r="N10" s="61">
        <f aca="true" t="shared" si="1" ref="N10:N41">((($L$10-L10)/$L$10)*100)</f>
        <v>0</v>
      </c>
      <c r="O10" s="60">
        <f>M10</f>
        <v>18.2125340599455</v>
      </c>
    </row>
    <row r="11" spans="2:18" ht="12.75">
      <c r="B11" s="31">
        <v>2009</v>
      </c>
      <c r="C11" s="59">
        <f aca="true" t="shared" si="2" ref="C11:C42">C10-(C10*0.042)</f>
        <v>8.87108</v>
      </c>
      <c r="D11" s="59">
        <f aca="true" t="shared" si="3" ref="D11:D42">D10+C11</f>
        <v>18.131079999999997</v>
      </c>
      <c r="E11" s="59">
        <f aca="true" t="shared" si="4" ref="E11:E42">E10-(E10*0.041)</f>
        <v>8.88034</v>
      </c>
      <c r="F11" s="59">
        <f aca="true" t="shared" si="5" ref="F11:F42">F10+E11</f>
        <v>18.140340000000002</v>
      </c>
      <c r="G11" s="59">
        <f aca="true" t="shared" si="6" ref="G11:G42">G10-(G10*0.04078)</f>
        <v>8.8823772</v>
      </c>
      <c r="H11" s="59">
        <f aca="true" t="shared" si="7" ref="H11:H42">H10+G11</f>
        <v>18.1423772</v>
      </c>
      <c r="I11" s="59">
        <f t="shared" si="0"/>
        <v>4.077999999999992</v>
      </c>
      <c r="J11" s="59"/>
      <c r="K11" s="31">
        <v>2009</v>
      </c>
      <c r="L11" s="119">
        <f aca="true" t="shared" si="8" ref="L11:L42">L10-(L10*0.1265)</f>
        <v>15.908648501362395</v>
      </c>
      <c r="M11" s="62">
        <f aca="true" t="shared" si="9" ref="M11:M42">M10+L11</f>
        <v>34.1211825613079</v>
      </c>
      <c r="N11" s="118">
        <f t="shared" si="1"/>
        <v>12.650000000000002</v>
      </c>
      <c r="O11" s="62">
        <f>O10-(O10*0.066)</f>
        <v>17.010506811989096</v>
      </c>
      <c r="P11" s="62">
        <f>O$10-O11</f>
        <v>1.202027247956405</v>
      </c>
      <c r="Q11" s="61">
        <f>Q10+O11</f>
        <v>17.010506811989096</v>
      </c>
      <c r="R11" s="131">
        <f>((O$10-O11)/O$10)*100</f>
        <v>6.60000000000001</v>
      </c>
    </row>
    <row r="12" spans="2:18" ht="12.75">
      <c r="B12" s="31">
        <v>2010</v>
      </c>
      <c r="C12" s="59">
        <f t="shared" si="2"/>
        <v>8.498494639999999</v>
      </c>
      <c r="D12" s="59">
        <f t="shared" si="3"/>
        <v>26.629574639999994</v>
      </c>
      <c r="E12" s="59">
        <f t="shared" si="4"/>
        <v>8.51624606</v>
      </c>
      <c r="F12" s="59">
        <f t="shared" si="5"/>
        <v>26.656586060000002</v>
      </c>
      <c r="G12" s="59">
        <f t="shared" si="6"/>
        <v>8.520153857784</v>
      </c>
      <c r="H12" s="59">
        <f t="shared" si="7"/>
        <v>26.662531057784</v>
      </c>
      <c r="I12" s="59">
        <f t="shared" si="0"/>
        <v>7.98969915999999</v>
      </c>
      <c r="J12" s="59"/>
      <c r="K12" s="31">
        <v>2010</v>
      </c>
      <c r="L12" s="119">
        <f t="shared" si="8"/>
        <v>13.896204465940052</v>
      </c>
      <c r="M12" s="62">
        <f t="shared" si="9"/>
        <v>48.01738702724795</v>
      </c>
      <c r="N12" s="118">
        <f t="shared" si="1"/>
        <v>23.699775000000002</v>
      </c>
      <c r="O12" s="62">
        <f aca="true" t="shared" si="10" ref="O12:O51">O11-(O11*0.066)</f>
        <v>15.887813362397816</v>
      </c>
      <c r="P12" s="62">
        <f aca="true" t="shared" si="11" ref="P12:P75">O$10-O12</f>
        <v>2.3247206975476846</v>
      </c>
      <c r="Q12" s="61">
        <f aca="true" t="shared" si="12" ref="Q12:Q75">Q11+O12</f>
        <v>32.89832017438691</v>
      </c>
      <c r="R12" s="131">
        <f aca="true" t="shared" si="13" ref="R12:R75">((O$10-O12)/O$10)*100</f>
        <v>12.764400000000006</v>
      </c>
    </row>
    <row r="13" spans="2:18" ht="12.75">
      <c r="B13" s="31">
        <v>2011</v>
      </c>
      <c r="C13" s="59">
        <f t="shared" si="2"/>
        <v>8.14155786512</v>
      </c>
      <c r="D13" s="59">
        <f t="shared" si="3"/>
        <v>34.77113250511999</v>
      </c>
      <c r="E13" s="59">
        <f t="shared" si="4"/>
        <v>8.16707997154</v>
      </c>
      <c r="F13" s="59">
        <f t="shared" si="5"/>
        <v>34.82366603154</v>
      </c>
      <c r="G13" s="59">
        <f t="shared" si="6"/>
        <v>8.17270198346357</v>
      </c>
      <c r="H13" s="59">
        <f t="shared" si="7"/>
        <v>34.83523304124757</v>
      </c>
      <c r="I13" s="59">
        <f t="shared" si="0"/>
        <v>11.74187922825518</v>
      </c>
      <c r="J13" s="59"/>
      <c r="K13" s="31">
        <v>2011</v>
      </c>
      <c r="L13" s="119">
        <f t="shared" si="8"/>
        <v>12.138334600998636</v>
      </c>
      <c r="M13" s="62">
        <f t="shared" si="9"/>
        <v>60.15572162824658</v>
      </c>
      <c r="N13" s="118">
        <f t="shared" si="1"/>
        <v>33.35175346249999</v>
      </c>
      <c r="O13" s="62">
        <f t="shared" si="10"/>
        <v>14.83921768047956</v>
      </c>
      <c r="P13" s="62">
        <f t="shared" si="11"/>
        <v>3.3733163794659404</v>
      </c>
      <c r="Q13" s="61">
        <f t="shared" si="12"/>
        <v>47.737537854866474</v>
      </c>
      <c r="R13" s="131">
        <f t="shared" si="13"/>
        <v>18.521949600000006</v>
      </c>
    </row>
    <row r="14" spans="2:18" s="63" customFormat="1" ht="12.75">
      <c r="B14" s="63">
        <v>2012</v>
      </c>
      <c r="C14" s="64">
        <f t="shared" si="2"/>
        <v>7.79961243478496</v>
      </c>
      <c r="D14" s="64">
        <f t="shared" si="3"/>
        <v>42.570744939904955</v>
      </c>
      <c r="E14" s="64">
        <f t="shared" si="4"/>
        <v>7.83222969270686</v>
      </c>
      <c r="F14" s="64">
        <f t="shared" si="5"/>
        <v>42.65589572424686</v>
      </c>
      <c r="G14" s="64">
        <f t="shared" si="6"/>
        <v>7.839419196577926</v>
      </c>
      <c r="H14" s="64">
        <f t="shared" si="7"/>
        <v>42.6746522378255</v>
      </c>
      <c r="I14" s="64">
        <f t="shared" si="0"/>
        <v>15.341045393326933</v>
      </c>
      <c r="J14" s="64"/>
      <c r="K14" s="63">
        <v>2012</v>
      </c>
      <c r="L14" s="120">
        <f t="shared" si="8"/>
        <v>10.602835273972309</v>
      </c>
      <c r="M14" s="65">
        <f t="shared" si="9"/>
        <v>70.75855690221888</v>
      </c>
      <c r="N14" s="67">
        <f t="shared" si="1"/>
        <v>41.78275664949375</v>
      </c>
      <c r="O14" s="65">
        <f t="shared" si="10"/>
        <v>13.859829313567909</v>
      </c>
      <c r="P14" s="65">
        <f t="shared" si="11"/>
        <v>4.352704746377592</v>
      </c>
      <c r="Q14" s="66">
        <f t="shared" si="12"/>
        <v>61.59736716843438</v>
      </c>
      <c r="R14" s="132">
        <f t="shared" si="13"/>
        <v>23.89950092640001</v>
      </c>
    </row>
    <row r="15" spans="2:18" ht="12.75">
      <c r="B15" s="31">
        <v>2013</v>
      </c>
      <c r="C15" s="59">
        <f t="shared" si="2"/>
        <v>7.472028712523992</v>
      </c>
      <c r="D15" s="59">
        <f t="shared" si="3"/>
        <v>50.04277365242895</v>
      </c>
      <c r="E15" s="59">
        <f t="shared" si="4"/>
        <v>7.511108275305879</v>
      </c>
      <c r="F15" s="59">
        <f t="shared" si="5"/>
        <v>50.16700399955274</v>
      </c>
      <c r="G15" s="59">
        <f t="shared" si="6"/>
        <v>7.519727681741478</v>
      </c>
      <c r="H15" s="59">
        <f t="shared" si="7"/>
        <v>50.19437991956698</v>
      </c>
      <c r="I15" s="59">
        <f t="shared" si="0"/>
        <v>18.79343756218706</v>
      </c>
      <c r="J15" s="59"/>
      <c r="K15" s="31">
        <v>2013</v>
      </c>
      <c r="L15" s="119">
        <f t="shared" si="8"/>
        <v>9.261576611814812</v>
      </c>
      <c r="M15" s="62">
        <f t="shared" si="9"/>
        <v>80.0201335140337</v>
      </c>
      <c r="N15" s="118">
        <f t="shared" si="1"/>
        <v>49.14723793333279</v>
      </c>
      <c r="O15" s="62">
        <f t="shared" si="10"/>
        <v>12.945080578872426</v>
      </c>
      <c r="P15" s="62">
        <f t="shared" si="11"/>
        <v>5.267453481073074</v>
      </c>
      <c r="Q15" s="61">
        <f t="shared" si="12"/>
        <v>74.54244774730681</v>
      </c>
      <c r="R15" s="131">
        <f t="shared" si="13"/>
        <v>28.92213386525761</v>
      </c>
    </row>
    <row r="16" spans="2:18" ht="12.75">
      <c r="B16" s="31">
        <v>2014</v>
      </c>
      <c r="C16" s="59">
        <f t="shared" si="2"/>
        <v>7.158203506597984</v>
      </c>
      <c r="D16" s="59">
        <f t="shared" si="3"/>
        <v>57.200977159026934</v>
      </c>
      <c r="E16" s="59">
        <f t="shared" si="4"/>
        <v>7.2031528360183374</v>
      </c>
      <c r="F16" s="59">
        <f t="shared" si="5"/>
        <v>57.37015683557108</v>
      </c>
      <c r="G16" s="59">
        <f t="shared" si="6"/>
        <v>7.21307318688006</v>
      </c>
      <c r="H16" s="59">
        <f t="shared" si="7"/>
        <v>57.407453106447036</v>
      </c>
      <c r="I16" s="59">
        <f t="shared" si="0"/>
        <v>22.105041178401073</v>
      </c>
      <c r="J16" s="59"/>
      <c r="K16" s="31">
        <v>2014</v>
      </c>
      <c r="L16" s="119">
        <f t="shared" si="8"/>
        <v>8.089987170420239</v>
      </c>
      <c r="M16" s="62">
        <f t="shared" si="9"/>
        <v>88.11012068445395</v>
      </c>
      <c r="N16" s="118">
        <f t="shared" si="1"/>
        <v>55.580112334766184</v>
      </c>
      <c r="O16" s="62">
        <f t="shared" si="10"/>
        <v>12.090705260666846</v>
      </c>
      <c r="P16" s="62">
        <f t="shared" si="11"/>
        <v>6.121828799278655</v>
      </c>
      <c r="Q16" s="61">
        <f t="shared" si="12"/>
        <v>86.63315300797366</v>
      </c>
      <c r="R16" s="131">
        <f t="shared" si="13"/>
        <v>33.61327303015061</v>
      </c>
    </row>
    <row r="17" spans="2:18" ht="12.75">
      <c r="B17" s="31">
        <v>2015</v>
      </c>
      <c r="C17" s="59">
        <f t="shared" si="2"/>
        <v>6.857558959320869</v>
      </c>
      <c r="D17" s="59">
        <f t="shared" si="3"/>
        <v>64.0585361183478</v>
      </c>
      <c r="E17" s="59">
        <f t="shared" si="4"/>
        <v>6.907823569741586</v>
      </c>
      <c r="F17" s="59">
        <f t="shared" si="5"/>
        <v>64.27798040531266</v>
      </c>
      <c r="G17" s="59">
        <f t="shared" si="6"/>
        <v>6.918924062319092</v>
      </c>
      <c r="H17" s="59">
        <f t="shared" si="7"/>
        <v>64.32637716876613</v>
      </c>
      <c r="I17" s="59">
        <f t="shared" si="0"/>
        <v>25.281597599145876</v>
      </c>
      <c r="J17" s="59"/>
      <c r="K17" s="31">
        <v>2015</v>
      </c>
      <c r="L17" s="119">
        <f t="shared" si="8"/>
        <v>7.066603793362079</v>
      </c>
      <c r="M17" s="62">
        <f t="shared" si="9"/>
        <v>95.17672447781602</v>
      </c>
      <c r="N17" s="118">
        <f t="shared" si="1"/>
        <v>61.19922812441826</v>
      </c>
      <c r="O17" s="62">
        <f t="shared" si="10"/>
        <v>11.292718713462834</v>
      </c>
      <c r="P17" s="62">
        <f t="shared" si="11"/>
        <v>6.919815346482666</v>
      </c>
      <c r="Q17" s="61">
        <f t="shared" si="12"/>
        <v>97.9258717214365</v>
      </c>
      <c r="R17" s="131">
        <f t="shared" si="13"/>
        <v>37.99479701016067</v>
      </c>
    </row>
    <row r="18" spans="2:18" s="63" customFormat="1" ht="12.75">
      <c r="B18" s="63">
        <v>2016</v>
      </c>
      <c r="C18" s="64">
        <f t="shared" si="2"/>
        <v>6.569541483029393</v>
      </c>
      <c r="D18" s="64">
        <f t="shared" si="3"/>
        <v>70.6280776013772</v>
      </c>
      <c r="E18" s="64">
        <f t="shared" si="4"/>
        <v>6.624602803382181</v>
      </c>
      <c r="F18" s="64">
        <f t="shared" si="5"/>
        <v>70.90258320869484</v>
      </c>
      <c r="G18" s="64">
        <f t="shared" si="6"/>
        <v>6.636770339057719</v>
      </c>
      <c r="H18" s="64">
        <f t="shared" si="7"/>
        <v>70.96314750782385</v>
      </c>
      <c r="I18" s="64">
        <f t="shared" si="0"/>
        <v>28.328614049052707</v>
      </c>
      <c r="J18" s="64"/>
      <c r="K18" s="63">
        <v>2016</v>
      </c>
      <c r="L18" s="120">
        <f t="shared" si="8"/>
        <v>6.172678413501776</v>
      </c>
      <c r="M18" s="65">
        <f t="shared" si="9"/>
        <v>101.3494028913178</v>
      </c>
      <c r="N18" s="67">
        <f t="shared" si="1"/>
        <v>66.10752576667936</v>
      </c>
      <c r="O18" s="65">
        <f t="shared" si="10"/>
        <v>10.547399278374288</v>
      </c>
      <c r="P18" s="65">
        <f t="shared" si="11"/>
        <v>7.665134781571213</v>
      </c>
      <c r="Q18" s="66">
        <f t="shared" si="12"/>
        <v>108.47327099981078</v>
      </c>
      <c r="R18" s="132">
        <f t="shared" si="13"/>
        <v>42.08714040749007</v>
      </c>
    </row>
    <row r="19" spans="2:18" ht="12.75">
      <c r="B19" s="31">
        <v>2017</v>
      </c>
      <c r="C19" s="59">
        <f t="shared" si="2"/>
        <v>6.293620740742158</v>
      </c>
      <c r="D19" s="59">
        <f t="shared" si="3"/>
        <v>76.92169834211936</v>
      </c>
      <c r="E19" s="59">
        <f t="shared" si="4"/>
        <v>6.352994088443511</v>
      </c>
      <c r="F19" s="59">
        <f t="shared" si="5"/>
        <v>77.25557729713834</v>
      </c>
      <c r="G19" s="59">
        <f t="shared" si="6"/>
        <v>6.3661228446309455</v>
      </c>
      <c r="H19" s="59">
        <f t="shared" si="7"/>
        <v>77.3292703524548</v>
      </c>
      <c r="I19" s="59">
        <f t="shared" si="0"/>
        <v>31.251373168132336</v>
      </c>
      <c r="J19" s="59"/>
      <c r="K19" s="31">
        <v>2017</v>
      </c>
      <c r="L19" s="119">
        <f t="shared" si="8"/>
        <v>5.391834594193801</v>
      </c>
      <c r="M19" s="62">
        <f t="shared" si="9"/>
        <v>106.74123748551159</v>
      </c>
      <c r="N19" s="118">
        <f t="shared" si="1"/>
        <v>70.39492375719442</v>
      </c>
      <c r="O19" s="62">
        <f t="shared" si="10"/>
        <v>9.851270926001584</v>
      </c>
      <c r="P19" s="62">
        <f t="shared" si="11"/>
        <v>8.361263133943917</v>
      </c>
      <c r="Q19" s="61">
        <f t="shared" si="12"/>
        <v>118.32454192581237</v>
      </c>
      <c r="R19" s="131">
        <f t="shared" si="13"/>
        <v>45.90938914059572</v>
      </c>
    </row>
    <row r="20" spans="2:18" ht="12.75">
      <c r="B20" s="31">
        <v>2018</v>
      </c>
      <c r="C20" s="59">
        <f t="shared" si="2"/>
        <v>6.029288669630987</v>
      </c>
      <c r="D20" s="59">
        <f t="shared" si="3"/>
        <v>82.95098701175034</v>
      </c>
      <c r="E20" s="59">
        <f t="shared" si="4"/>
        <v>6.092521330817327</v>
      </c>
      <c r="F20" s="59">
        <f t="shared" si="5"/>
        <v>83.34809862795566</v>
      </c>
      <c r="G20" s="59">
        <f t="shared" si="6"/>
        <v>6.106512355026895</v>
      </c>
      <c r="H20" s="59">
        <f t="shared" si="7"/>
        <v>83.43578270748169</v>
      </c>
      <c r="I20" s="59">
        <f t="shared" si="0"/>
        <v>34.0549421703359</v>
      </c>
      <c r="J20" s="59"/>
      <c r="K20" s="31">
        <v>2018</v>
      </c>
      <c r="L20" s="119">
        <f t="shared" si="8"/>
        <v>4.709767518028285</v>
      </c>
      <c r="M20" s="62">
        <f t="shared" si="9"/>
        <v>111.45100500353988</v>
      </c>
      <c r="N20" s="118">
        <f t="shared" si="1"/>
        <v>74.1399659019093</v>
      </c>
      <c r="O20" s="62">
        <f t="shared" si="10"/>
        <v>9.20108704488548</v>
      </c>
      <c r="P20" s="62">
        <f t="shared" si="11"/>
        <v>9.011447015060021</v>
      </c>
      <c r="Q20" s="61">
        <f t="shared" si="12"/>
        <v>127.52562897069785</v>
      </c>
      <c r="R20" s="131">
        <f t="shared" si="13"/>
        <v>49.4793694573164</v>
      </c>
    </row>
    <row r="21" spans="2:18" ht="12.75">
      <c r="B21" s="31">
        <v>2019</v>
      </c>
      <c r="C21" s="59">
        <f t="shared" si="2"/>
        <v>5.776058545506486</v>
      </c>
      <c r="D21" s="59">
        <f t="shared" si="3"/>
        <v>88.72704555725683</v>
      </c>
      <c r="E21" s="59">
        <f t="shared" si="4"/>
        <v>5.842727956253817</v>
      </c>
      <c r="F21" s="59">
        <f t="shared" si="5"/>
        <v>89.19082658420947</v>
      </c>
      <c r="G21" s="59">
        <f t="shared" si="6"/>
        <v>5.8574887811888985</v>
      </c>
      <c r="H21" s="59">
        <f t="shared" si="7"/>
        <v>89.2932714886706</v>
      </c>
      <c r="I21" s="59">
        <f t="shared" si="0"/>
        <v>36.744181628629605</v>
      </c>
      <c r="J21" s="59"/>
      <c r="K21" s="31">
        <v>2019</v>
      </c>
      <c r="L21" s="119">
        <f t="shared" si="8"/>
        <v>4.113981926997707</v>
      </c>
      <c r="M21" s="62">
        <f t="shared" si="9"/>
        <v>115.56498693053759</v>
      </c>
      <c r="N21" s="118">
        <f t="shared" si="1"/>
        <v>77.4112602153178</v>
      </c>
      <c r="O21" s="62">
        <f t="shared" si="10"/>
        <v>8.593815299923039</v>
      </c>
      <c r="P21" s="62">
        <f t="shared" si="11"/>
        <v>9.618718760022462</v>
      </c>
      <c r="Q21" s="61">
        <f t="shared" si="12"/>
        <v>136.1194442706209</v>
      </c>
      <c r="R21" s="131">
        <f t="shared" si="13"/>
        <v>52.81373107313352</v>
      </c>
    </row>
    <row r="22" spans="2:18" s="63" customFormat="1" ht="12.75">
      <c r="B22" s="63">
        <v>2020</v>
      </c>
      <c r="C22" s="64">
        <f t="shared" si="2"/>
        <v>5.533464086595214</v>
      </c>
      <c r="D22" s="64">
        <f t="shared" si="3"/>
        <v>94.26050964385205</v>
      </c>
      <c r="E22" s="64">
        <f t="shared" si="4"/>
        <v>5.60317611004741</v>
      </c>
      <c r="F22" s="64">
        <f t="shared" si="5"/>
        <v>94.79400269425689</v>
      </c>
      <c r="G22" s="64">
        <f t="shared" si="6"/>
        <v>5.618620388692015</v>
      </c>
      <c r="H22" s="64">
        <f t="shared" si="7"/>
        <v>94.91189187736262</v>
      </c>
      <c r="I22" s="64">
        <f t="shared" si="0"/>
        <v>39.32375390181409</v>
      </c>
      <c r="J22" s="64"/>
      <c r="K22" s="63">
        <v>2020</v>
      </c>
      <c r="L22" s="120">
        <f t="shared" si="8"/>
        <v>3.593563213232497</v>
      </c>
      <c r="M22" s="65">
        <f t="shared" si="9"/>
        <v>119.15855014377009</v>
      </c>
      <c r="N22" s="67">
        <f t="shared" si="1"/>
        <v>80.26873579808009</v>
      </c>
      <c r="O22" s="65">
        <f t="shared" si="10"/>
        <v>8.026623490128118</v>
      </c>
      <c r="P22" s="65">
        <f t="shared" si="11"/>
        <v>10.185910569817382</v>
      </c>
      <c r="Q22" s="66">
        <f t="shared" si="12"/>
        <v>144.14606776074902</v>
      </c>
      <c r="R22" s="132">
        <f t="shared" si="13"/>
        <v>55.928024822306696</v>
      </c>
    </row>
    <row r="23" spans="2:18" ht="12.75">
      <c r="B23" s="31">
        <v>2021</v>
      </c>
      <c r="C23" s="59">
        <f t="shared" si="2"/>
        <v>5.301058594958215</v>
      </c>
      <c r="D23" s="59">
        <f t="shared" si="3"/>
        <v>99.56156823881027</v>
      </c>
      <c r="E23" s="59">
        <f t="shared" si="4"/>
        <v>5.373445889535466</v>
      </c>
      <c r="F23" s="59">
        <f t="shared" si="5"/>
        <v>100.16744858379235</v>
      </c>
      <c r="G23" s="59">
        <f t="shared" si="6"/>
        <v>5.389493049241155</v>
      </c>
      <c r="H23" s="59">
        <f t="shared" si="7"/>
        <v>100.30138492660377</v>
      </c>
      <c r="I23" s="59">
        <f t="shared" si="0"/>
        <v>41.798131217698106</v>
      </c>
      <c r="J23" s="59"/>
      <c r="K23" s="31">
        <v>2021</v>
      </c>
      <c r="L23" s="119">
        <f t="shared" si="8"/>
        <v>3.138977466758586</v>
      </c>
      <c r="M23" s="62">
        <f t="shared" si="9"/>
        <v>122.29752761052868</v>
      </c>
      <c r="N23" s="118">
        <f t="shared" si="1"/>
        <v>82.76474071962296</v>
      </c>
      <c r="O23" s="62">
        <f t="shared" si="10"/>
        <v>7.496866339779663</v>
      </c>
      <c r="P23" s="62">
        <f t="shared" si="11"/>
        <v>10.715667720165838</v>
      </c>
      <c r="Q23" s="61">
        <f t="shared" si="12"/>
        <v>151.6429341005287</v>
      </c>
      <c r="R23" s="131">
        <f t="shared" si="13"/>
        <v>58.836775184034465</v>
      </c>
    </row>
    <row r="24" spans="2:18" ht="12.75">
      <c r="B24" s="31">
        <v>2022</v>
      </c>
      <c r="C24" s="59">
        <f t="shared" si="2"/>
        <v>5.078414133969971</v>
      </c>
      <c r="D24" s="59">
        <f t="shared" si="3"/>
        <v>104.63998237278024</v>
      </c>
      <c r="E24" s="59">
        <f t="shared" si="4"/>
        <v>5.153134608064512</v>
      </c>
      <c r="F24" s="59">
        <f t="shared" si="5"/>
        <v>105.32058319185685</v>
      </c>
      <c r="G24" s="59">
        <f t="shared" si="6"/>
        <v>5.1697095226931005</v>
      </c>
      <c r="H24" s="59">
        <f t="shared" si="7"/>
        <v>105.47109444929687</v>
      </c>
      <c r="I24" s="59">
        <f t="shared" si="0"/>
        <v>44.17160342664038</v>
      </c>
      <c r="J24" s="59"/>
      <c r="K24" s="31">
        <v>2022</v>
      </c>
      <c r="L24" s="119">
        <f t="shared" si="8"/>
        <v>2.741896817213625</v>
      </c>
      <c r="M24" s="62">
        <f t="shared" si="9"/>
        <v>125.0394244277423</v>
      </c>
      <c r="N24" s="118">
        <f t="shared" si="1"/>
        <v>84.94500101859065</v>
      </c>
      <c r="O24" s="62">
        <f t="shared" si="10"/>
        <v>7.002073161354205</v>
      </c>
      <c r="P24" s="62">
        <f t="shared" si="11"/>
        <v>11.210460898591297</v>
      </c>
      <c r="Q24" s="61">
        <f t="shared" si="12"/>
        <v>158.6450072618829</v>
      </c>
      <c r="R24" s="131">
        <f t="shared" si="13"/>
        <v>61.55354802188819</v>
      </c>
    </row>
    <row r="25" spans="2:18" ht="12.75">
      <c r="B25" s="31">
        <v>2023</v>
      </c>
      <c r="C25" s="59">
        <f t="shared" si="2"/>
        <v>4.865120740343232</v>
      </c>
      <c r="D25" s="59">
        <f t="shared" si="3"/>
        <v>109.50510311312347</v>
      </c>
      <c r="E25" s="59">
        <f t="shared" si="4"/>
        <v>4.941856089133867</v>
      </c>
      <c r="F25" s="59">
        <f t="shared" si="5"/>
        <v>110.26243928099072</v>
      </c>
      <c r="G25" s="59">
        <f t="shared" si="6"/>
        <v>4.958888768357676</v>
      </c>
      <c r="H25" s="59">
        <f t="shared" si="7"/>
        <v>110.42998321765455</v>
      </c>
      <c r="I25" s="59">
        <f t="shared" si="0"/>
        <v>46.44828543890199</v>
      </c>
      <c r="J25" s="59"/>
      <c r="K25" s="31">
        <v>2023</v>
      </c>
      <c r="L25" s="119">
        <f t="shared" si="8"/>
        <v>2.395046869836101</v>
      </c>
      <c r="M25" s="62">
        <f t="shared" si="9"/>
        <v>127.43447129757841</v>
      </c>
      <c r="N25" s="118">
        <f t="shared" si="1"/>
        <v>86.84945838973894</v>
      </c>
      <c r="O25" s="62">
        <f t="shared" si="10"/>
        <v>6.539936332704827</v>
      </c>
      <c r="P25" s="62">
        <f t="shared" si="11"/>
        <v>11.672597727240674</v>
      </c>
      <c r="Q25" s="61">
        <f t="shared" si="12"/>
        <v>165.18494359458774</v>
      </c>
      <c r="R25" s="131">
        <f t="shared" si="13"/>
        <v>64.09101385244357</v>
      </c>
    </row>
    <row r="26" spans="2:18" ht="12.75">
      <c r="B26" s="31">
        <v>2024</v>
      </c>
      <c r="C26" s="59">
        <f t="shared" si="2"/>
        <v>4.660785669248816</v>
      </c>
      <c r="D26" s="59">
        <f t="shared" si="3"/>
        <v>114.16588878237228</v>
      </c>
      <c r="E26" s="59">
        <f t="shared" si="4"/>
        <v>4.739239989479378</v>
      </c>
      <c r="F26" s="59">
        <f t="shared" si="5"/>
        <v>115.00167927047009</v>
      </c>
      <c r="G26" s="59">
        <f t="shared" si="6"/>
        <v>4.7566652843840505</v>
      </c>
      <c r="H26" s="59">
        <f t="shared" si="7"/>
        <v>115.18664850203861</v>
      </c>
      <c r="I26" s="59">
        <f t="shared" si="0"/>
        <v>48.63212435870356</v>
      </c>
      <c r="J26" s="59"/>
      <c r="K26" s="31">
        <v>2024</v>
      </c>
      <c r="L26" s="119">
        <f t="shared" si="8"/>
        <v>2.092073440801834</v>
      </c>
      <c r="M26" s="62">
        <f t="shared" si="9"/>
        <v>129.52654473838024</v>
      </c>
      <c r="N26" s="118">
        <f t="shared" si="1"/>
        <v>88.51300190343697</v>
      </c>
      <c r="O26" s="62">
        <f t="shared" si="10"/>
        <v>6.108300534746308</v>
      </c>
      <c r="P26" s="62">
        <f t="shared" si="11"/>
        <v>12.104233525199191</v>
      </c>
      <c r="Q26" s="61">
        <f t="shared" si="12"/>
        <v>171.29324412933406</v>
      </c>
      <c r="R26" s="131">
        <f t="shared" si="13"/>
        <v>66.4610069381823</v>
      </c>
    </row>
    <row r="27" spans="2:18" ht="12.75">
      <c r="B27" s="31">
        <v>2025</v>
      </c>
      <c r="C27" s="59">
        <f t="shared" si="2"/>
        <v>4.465032671140365</v>
      </c>
      <c r="D27" s="59">
        <f t="shared" si="3"/>
        <v>118.63092145351264</v>
      </c>
      <c r="E27" s="59">
        <f t="shared" si="4"/>
        <v>4.544931149910724</v>
      </c>
      <c r="F27" s="59">
        <f t="shared" si="5"/>
        <v>119.54661042038082</v>
      </c>
      <c r="G27" s="59">
        <f t="shared" si="6"/>
        <v>4.562688474086869</v>
      </c>
      <c r="H27" s="59">
        <f t="shared" si="7"/>
        <v>119.74933697612548</v>
      </c>
      <c r="I27" s="59">
        <f t="shared" si="0"/>
        <v>50.72690632735563</v>
      </c>
      <c r="J27" s="59"/>
      <c r="K27" s="31">
        <v>2025</v>
      </c>
      <c r="L27" s="119">
        <f t="shared" si="8"/>
        <v>1.8274261505404021</v>
      </c>
      <c r="M27" s="62">
        <f t="shared" si="9"/>
        <v>131.35397088892063</v>
      </c>
      <c r="N27" s="118">
        <f t="shared" si="1"/>
        <v>89.9661071626522</v>
      </c>
      <c r="O27" s="62">
        <f t="shared" si="10"/>
        <v>5.705152699453052</v>
      </c>
      <c r="P27" s="62">
        <f t="shared" si="11"/>
        <v>12.507381360492449</v>
      </c>
      <c r="Q27" s="61">
        <f t="shared" si="12"/>
        <v>176.99839682878712</v>
      </c>
      <c r="R27" s="131">
        <f t="shared" si="13"/>
        <v>68.67458048026226</v>
      </c>
    </row>
    <row r="28" spans="2:18" ht="12.75">
      <c r="B28" s="31">
        <v>2026</v>
      </c>
      <c r="C28" s="59">
        <f t="shared" si="2"/>
        <v>4.27750129895247</v>
      </c>
      <c r="D28" s="59">
        <f t="shared" si="3"/>
        <v>122.90842275246511</v>
      </c>
      <c r="E28" s="59">
        <f t="shared" si="4"/>
        <v>4.358588972764384</v>
      </c>
      <c r="F28" s="59">
        <f t="shared" si="5"/>
        <v>123.9051993931452</v>
      </c>
      <c r="G28" s="59">
        <f t="shared" si="6"/>
        <v>4.376622038113607</v>
      </c>
      <c r="H28" s="59">
        <f t="shared" si="7"/>
        <v>124.12595901423909</v>
      </c>
      <c r="I28" s="59">
        <f t="shared" si="0"/>
        <v>52.736263087326066</v>
      </c>
      <c r="J28" s="59"/>
      <c r="K28" s="31">
        <v>2026</v>
      </c>
      <c r="L28" s="119">
        <f t="shared" si="8"/>
        <v>1.5962567424970413</v>
      </c>
      <c r="M28" s="62">
        <f t="shared" si="9"/>
        <v>132.95022763141768</v>
      </c>
      <c r="N28" s="118">
        <f t="shared" si="1"/>
        <v>91.23539460657669</v>
      </c>
      <c r="O28" s="62">
        <f t="shared" si="10"/>
        <v>5.3286126212891505</v>
      </c>
      <c r="P28" s="62">
        <f t="shared" si="11"/>
        <v>12.883921438656351</v>
      </c>
      <c r="Q28" s="61">
        <f t="shared" si="12"/>
        <v>182.32700945007628</v>
      </c>
      <c r="R28" s="131">
        <f t="shared" si="13"/>
        <v>70.74205816856495</v>
      </c>
    </row>
    <row r="29" spans="2:18" ht="12.75">
      <c r="B29" s="31">
        <v>2027</v>
      </c>
      <c r="C29" s="59">
        <f t="shared" si="2"/>
        <v>4.097846244396466</v>
      </c>
      <c r="D29" s="59">
        <f t="shared" si="3"/>
        <v>127.00626899686158</v>
      </c>
      <c r="E29" s="59">
        <f t="shared" si="4"/>
        <v>4.179886824881044</v>
      </c>
      <c r="F29" s="59">
        <f t="shared" si="5"/>
        <v>128.08508621802625</v>
      </c>
      <c r="G29" s="59">
        <f t="shared" si="6"/>
        <v>4.198143391399334</v>
      </c>
      <c r="H29" s="59">
        <f t="shared" si="7"/>
        <v>128.32410240563843</v>
      </c>
      <c r="I29" s="59">
        <f t="shared" si="0"/>
        <v>54.66367827862489</v>
      </c>
      <c r="J29" s="59"/>
      <c r="K29" s="31">
        <v>2027</v>
      </c>
      <c r="L29" s="119">
        <f t="shared" si="8"/>
        <v>1.3943302645711655</v>
      </c>
      <c r="M29" s="62">
        <f t="shared" si="9"/>
        <v>134.34455789598883</v>
      </c>
      <c r="N29" s="118">
        <f t="shared" si="1"/>
        <v>92.34411718884473</v>
      </c>
      <c r="O29" s="62">
        <f t="shared" si="10"/>
        <v>4.976924188284067</v>
      </c>
      <c r="P29" s="62">
        <f t="shared" si="11"/>
        <v>13.235609871661435</v>
      </c>
      <c r="Q29" s="61">
        <f t="shared" si="12"/>
        <v>187.30393363836035</v>
      </c>
      <c r="R29" s="131">
        <f t="shared" si="13"/>
        <v>72.67308232943967</v>
      </c>
    </row>
    <row r="30" spans="2:18" ht="12.75">
      <c r="B30" s="31">
        <v>2028</v>
      </c>
      <c r="C30" s="59">
        <f t="shared" si="2"/>
        <v>3.9257367021318146</v>
      </c>
      <c r="D30" s="59">
        <f t="shared" si="3"/>
        <v>130.9320056989934</v>
      </c>
      <c r="E30" s="59">
        <f t="shared" si="4"/>
        <v>4.008511465060922</v>
      </c>
      <c r="F30" s="59">
        <f t="shared" si="5"/>
        <v>132.09359768308718</v>
      </c>
      <c r="G30" s="59">
        <f t="shared" si="6"/>
        <v>4.026943103898069</v>
      </c>
      <c r="H30" s="59">
        <f t="shared" si="7"/>
        <v>132.3510455095365</v>
      </c>
      <c r="I30" s="59">
        <f t="shared" si="0"/>
        <v>56.51249347842258</v>
      </c>
      <c r="J30" s="59"/>
      <c r="K30" s="31">
        <v>2028</v>
      </c>
      <c r="L30" s="119">
        <f t="shared" si="8"/>
        <v>1.2179474861029131</v>
      </c>
      <c r="M30" s="62">
        <f t="shared" si="9"/>
        <v>135.56250538209173</v>
      </c>
      <c r="N30" s="118">
        <f t="shared" si="1"/>
        <v>93.31258636445588</v>
      </c>
      <c r="O30" s="62">
        <f t="shared" si="10"/>
        <v>4.6484471918573185</v>
      </c>
      <c r="P30" s="62">
        <f t="shared" si="11"/>
        <v>13.564086868088182</v>
      </c>
      <c r="Q30" s="61">
        <f t="shared" si="12"/>
        <v>191.95238083021766</v>
      </c>
      <c r="R30" s="131">
        <f t="shared" si="13"/>
        <v>74.47665889569664</v>
      </c>
    </row>
    <row r="31" spans="2:18" ht="12.75">
      <c r="B31" s="31">
        <v>2029</v>
      </c>
      <c r="C31" s="59">
        <f t="shared" si="2"/>
        <v>3.7608557606422783</v>
      </c>
      <c r="D31" s="59">
        <f t="shared" si="3"/>
        <v>134.69286145963568</v>
      </c>
      <c r="E31" s="59">
        <f t="shared" si="4"/>
        <v>3.844162494993424</v>
      </c>
      <c r="F31" s="59">
        <f t="shared" si="5"/>
        <v>135.9377601780806</v>
      </c>
      <c r="G31" s="59">
        <f t="shared" si="6"/>
        <v>3.8627243641211058</v>
      </c>
      <c r="H31" s="59">
        <f t="shared" si="7"/>
        <v>136.2137698736576</v>
      </c>
      <c r="I31" s="59">
        <f t="shared" si="0"/>
        <v>58.28591399437251</v>
      </c>
      <c r="J31" s="59"/>
      <c r="K31" s="31">
        <v>2029</v>
      </c>
      <c r="L31" s="119">
        <f t="shared" si="8"/>
        <v>1.0638771291108946</v>
      </c>
      <c r="M31" s="62">
        <f t="shared" si="9"/>
        <v>136.62638251120262</v>
      </c>
      <c r="N31" s="118">
        <f t="shared" si="1"/>
        <v>94.1585441893522</v>
      </c>
      <c r="O31" s="62">
        <f t="shared" si="10"/>
        <v>4.341649677194735</v>
      </c>
      <c r="P31" s="62">
        <f t="shared" si="11"/>
        <v>13.870884382750766</v>
      </c>
      <c r="Q31" s="61">
        <f t="shared" si="12"/>
        <v>196.2940305074124</v>
      </c>
      <c r="R31" s="131">
        <f t="shared" si="13"/>
        <v>76.16119940858067</v>
      </c>
    </row>
    <row r="32" spans="2:18" ht="12.75">
      <c r="B32" s="31">
        <v>2030</v>
      </c>
      <c r="C32" s="59">
        <f t="shared" si="2"/>
        <v>3.6028998186953025</v>
      </c>
      <c r="D32" s="59">
        <f t="shared" si="3"/>
        <v>138.29576127833099</v>
      </c>
      <c r="E32" s="59">
        <f t="shared" si="4"/>
        <v>3.6865518326986937</v>
      </c>
      <c r="F32" s="59">
        <f t="shared" si="5"/>
        <v>139.62431201077928</v>
      </c>
      <c r="G32" s="59">
        <f t="shared" si="6"/>
        <v>3.705202464552247</v>
      </c>
      <c r="H32" s="59">
        <f t="shared" si="7"/>
        <v>139.91897233820987</v>
      </c>
      <c r="I32" s="59">
        <f t="shared" si="0"/>
        <v>59.98701442168199</v>
      </c>
      <c r="J32" s="59"/>
      <c r="K32" s="31">
        <v>2030</v>
      </c>
      <c r="L32" s="119">
        <f t="shared" si="8"/>
        <v>0.9292966722783664</v>
      </c>
      <c r="M32" s="62">
        <f t="shared" si="9"/>
        <v>137.55567918348098</v>
      </c>
      <c r="N32" s="118">
        <f t="shared" si="1"/>
        <v>94.89748834939917</v>
      </c>
      <c r="O32" s="62">
        <f t="shared" si="10"/>
        <v>4.055100798499883</v>
      </c>
      <c r="P32" s="62">
        <f t="shared" si="11"/>
        <v>14.157433261445618</v>
      </c>
      <c r="Q32" s="61">
        <f t="shared" si="12"/>
        <v>200.3491313059123</v>
      </c>
      <c r="R32" s="131">
        <f t="shared" si="13"/>
        <v>77.73456024761435</v>
      </c>
    </row>
    <row r="33" spans="2:18" ht="12.75">
      <c r="B33" s="31">
        <v>2031</v>
      </c>
      <c r="C33" s="59">
        <f t="shared" si="2"/>
        <v>3.4515780263101</v>
      </c>
      <c r="D33" s="59">
        <f t="shared" si="3"/>
        <v>141.7473393046411</v>
      </c>
      <c r="E33" s="59">
        <f t="shared" si="4"/>
        <v>3.5354032075580473</v>
      </c>
      <c r="F33" s="59">
        <f t="shared" si="5"/>
        <v>143.1597152183373</v>
      </c>
      <c r="G33" s="59">
        <f t="shared" si="6"/>
        <v>3.5541043080478065</v>
      </c>
      <c r="H33" s="59">
        <f t="shared" si="7"/>
        <v>143.47307664625768</v>
      </c>
      <c r="I33" s="59">
        <f t="shared" si="0"/>
        <v>61.618743973565806</v>
      </c>
      <c r="J33" s="59"/>
      <c r="K33" s="31">
        <v>2031</v>
      </c>
      <c r="L33" s="119">
        <f t="shared" si="8"/>
        <v>0.811740643235153</v>
      </c>
      <c r="M33" s="62">
        <f t="shared" si="9"/>
        <v>138.36741982671612</v>
      </c>
      <c r="N33" s="118">
        <f t="shared" si="1"/>
        <v>95.54295607320016</v>
      </c>
      <c r="O33" s="62">
        <f t="shared" si="10"/>
        <v>3.7874641457988902</v>
      </c>
      <c r="P33" s="62">
        <f t="shared" si="11"/>
        <v>14.425069914146611</v>
      </c>
      <c r="Q33" s="61">
        <f t="shared" si="12"/>
        <v>204.13659545171117</v>
      </c>
      <c r="R33" s="131">
        <f t="shared" si="13"/>
        <v>79.2040792712718</v>
      </c>
    </row>
    <row r="34" spans="2:18" ht="12.75">
      <c r="B34" s="31">
        <v>2032</v>
      </c>
      <c r="C34" s="59">
        <f t="shared" si="2"/>
        <v>3.3066117492050755</v>
      </c>
      <c r="D34" s="59">
        <f t="shared" si="3"/>
        <v>145.05395105384616</v>
      </c>
      <c r="E34" s="59">
        <f t="shared" si="4"/>
        <v>3.3904516760481673</v>
      </c>
      <c r="F34" s="59">
        <f t="shared" si="5"/>
        <v>146.55016689438548</v>
      </c>
      <c r="G34" s="59">
        <f t="shared" si="6"/>
        <v>3.409167934365617</v>
      </c>
      <c r="H34" s="59">
        <f t="shared" si="7"/>
        <v>146.8822445806233</v>
      </c>
      <c r="I34" s="59">
        <f t="shared" si="0"/>
        <v>63.183931594323795</v>
      </c>
      <c r="J34" s="59"/>
      <c r="K34" s="31">
        <v>2032</v>
      </c>
      <c r="L34" s="119">
        <f t="shared" si="8"/>
        <v>0.7090554518659062</v>
      </c>
      <c r="M34" s="62">
        <f t="shared" si="9"/>
        <v>139.07647527858202</v>
      </c>
      <c r="N34" s="118">
        <f t="shared" si="1"/>
        <v>96.10677212994034</v>
      </c>
      <c r="O34" s="62">
        <f t="shared" si="10"/>
        <v>3.5374915121761634</v>
      </c>
      <c r="P34" s="62">
        <f t="shared" si="11"/>
        <v>14.675042547769337</v>
      </c>
      <c r="Q34" s="61">
        <f t="shared" si="12"/>
        <v>207.67408696388733</v>
      </c>
      <c r="R34" s="131">
        <f t="shared" si="13"/>
        <v>80.57661003936786</v>
      </c>
    </row>
    <row r="35" spans="2:18" ht="12.75">
      <c r="B35" s="31">
        <v>2033</v>
      </c>
      <c r="C35" s="59">
        <f t="shared" si="2"/>
        <v>3.167734055738462</v>
      </c>
      <c r="D35" s="59">
        <f t="shared" si="3"/>
        <v>148.22168510958463</v>
      </c>
      <c r="E35" s="59">
        <f t="shared" si="4"/>
        <v>3.2514431573301925</v>
      </c>
      <c r="F35" s="59">
        <f t="shared" si="5"/>
        <v>149.80161005171567</v>
      </c>
      <c r="G35" s="59">
        <f t="shared" si="6"/>
        <v>3.270142066002187</v>
      </c>
      <c r="H35" s="59">
        <f t="shared" si="7"/>
        <v>150.1523866466255</v>
      </c>
      <c r="I35" s="59">
        <f t="shared" si="0"/>
        <v>64.68529086390727</v>
      </c>
      <c r="J35" s="59"/>
      <c r="K35" s="31">
        <v>2033</v>
      </c>
      <c r="L35" s="119">
        <f t="shared" si="8"/>
        <v>0.619359937204869</v>
      </c>
      <c r="M35" s="62">
        <f t="shared" si="9"/>
        <v>139.6958352157869</v>
      </c>
      <c r="N35" s="118">
        <f t="shared" si="1"/>
        <v>96.59926545550289</v>
      </c>
      <c r="O35" s="62">
        <f t="shared" si="10"/>
        <v>3.3040170723725364</v>
      </c>
      <c r="P35" s="62">
        <f t="shared" si="11"/>
        <v>14.908516987572964</v>
      </c>
      <c r="Q35" s="61">
        <f t="shared" si="12"/>
        <v>210.97810403625988</v>
      </c>
      <c r="R35" s="131">
        <f t="shared" si="13"/>
        <v>81.85855377676958</v>
      </c>
    </row>
    <row r="36" spans="2:18" ht="12.75">
      <c r="B36" s="31">
        <v>2034</v>
      </c>
      <c r="C36" s="59">
        <f t="shared" si="2"/>
        <v>3.0346892253974467</v>
      </c>
      <c r="D36" s="59">
        <f t="shared" si="3"/>
        <v>151.25637433498207</v>
      </c>
      <c r="E36" s="59">
        <f t="shared" si="4"/>
        <v>3.118133987879655</v>
      </c>
      <c r="F36" s="59">
        <f t="shared" si="5"/>
        <v>152.91974403959532</v>
      </c>
      <c r="G36" s="59">
        <f t="shared" si="6"/>
        <v>3.136785672550618</v>
      </c>
      <c r="H36" s="59">
        <f t="shared" si="7"/>
        <v>153.28917231917612</v>
      </c>
      <c r="I36" s="59">
        <f t="shared" si="0"/>
        <v>66.12542470247713</v>
      </c>
      <c r="J36" s="59"/>
      <c r="K36" s="31">
        <v>2034</v>
      </c>
      <c r="L36" s="119">
        <f t="shared" si="8"/>
        <v>0.5410109051484531</v>
      </c>
      <c r="M36" s="62">
        <f t="shared" si="9"/>
        <v>140.23684612093535</v>
      </c>
      <c r="N36" s="118">
        <f t="shared" si="1"/>
        <v>97.02945837538178</v>
      </c>
      <c r="O36" s="62">
        <f t="shared" si="10"/>
        <v>3.0859519455959488</v>
      </c>
      <c r="P36" s="62">
        <f t="shared" si="11"/>
        <v>15.126582114349553</v>
      </c>
      <c r="Q36" s="61">
        <f t="shared" si="12"/>
        <v>214.06405598185583</v>
      </c>
      <c r="R36" s="131">
        <f t="shared" si="13"/>
        <v>83.0558892275028</v>
      </c>
    </row>
    <row r="37" spans="2:18" ht="12.75">
      <c r="B37" s="31">
        <v>2035</v>
      </c>
      <c r="C37" s="59">
        <f t="shared" si="2"/>
        <v>2.907232277930754</v>
      </c>
      <c r="D37" s="59">
        <f t="shared" si="3"/>
        <v>154.16360661291282</v>
      </c>
      <c r="E37" s="59">
        <f t="shared" si="4"/>
        <v>2.990290494376589</v>
      </c>
      <c r="F37" s="59">
        <f t="shared" si="5"/>
        <v>155.9100345339719</v>
      </c>
      <c r="G37" s="59">
        <f t="shared" si="6"/>
        <v>3.008867552824004</v>
      </c>
      <c r="H37" s="59">
        <f t="shared" si="7"/>
        <v>156.29803987200012</v>
      </c>
      <c r="I37" s="59">
        <f t="shared" si="0"/>
        <v>67.50682988311011</v>
      </c>
      <c r="J37" s="59"/>
      <c r="K37" s="31">
        <v>2035</v>
      </c>
      <c r="L37" s="119">
        <f t="shared" si="8"/>
        <v>0.47257302564717374</v>
      </c>
      <c r="M37" s="62">
        <f t="shared" si="9"/>
        <v>140.70941914658252</v>
      </c>
      <c r="N37" s="118">
        <f t="shared" si="1"/>
        <v>97.40523189089598</v>
      </c>
      <c r="O37" s="62">
        <f t="shared" si="10"/>
        <v>2.882279117186616</v>
      </c>
      <c r="P37" s="62">
        <f t="shared" si="11"/>
        <v>15.330254942758884</v>
      </c>
      <c r="Q37" s="61">
        <f t="shared" si="12"/>
        <v>216.94633509904244</v>
      </c>
      <c r="R37" s="131">
        <f t="shared" si="13"/>
        <v>84.17420053848761</v>
      </c>
    </row>
    <row r="38" spans="2:18" ht="12.75">
      <c r="B38" s="31">
        <v>2036</v>
      </c>
      <c r="C38" s="59">
        <f t="shared" si="2"/>
        <v>2.7851285222576623</v>
      </c>
      <c r="D38" s="59">
        <f t="shared" si="3"/>
        <v>156.94873513517047</v>
      </c>
      <c r="E38" s="59">
        <f t="shared" si="4"/>
        <v>2.8676885841071487</v>
      </c>
      <c r="F38" s="59">
        <f t="shared" si="5"/>
        <v>158.77772311807905</v>
      </c>
      <c r="G38" s="59">
        <f t="shared" si="6"/>
        <v>2.886165934019841</v>
      </c>
      <c r="H38" s="59">
        <f t="shared" si="7"/>
        <v>159.18420580601995</v>
      </c>
      <c r="I38" s="59">
        <f t="shared" si="0"/>
        <v>68.83190136047688</v>
      </c>
      <c r="J38" s="59"/>
      <c r="K38" s="31">
        <v>2036</v>
      </c>
      <c r="L38" s="119">
        <f t="shared" si="8"/>
        <v>0.41279253790280623</v>
      </c>
      <c r="M38" s="62">
        <f t="shared" si="9"/>
        <v>141.12221168448534</v>
      </c>
      <c r="N38" s="118">
        <f t="shared" si="1"/>
        <v>97.73347005669764</v>
      </c>
      <c r="O38" s="62">
        <f t="shared" si="10"/>
        <v>2.6920486954522995</v>
      </c>
      <c r="P38" s="62">
        <f t="shared" si="11"/>
        <v>15.5204853644932</v>
      </c>
      <c r="Q38" s="61">
        <f t="shared" si="12"/>
        <v>219.63838379449473</v>
      </c>
      <c r="R38" s="131">
        <f t="shared" si="13"/>
        <v>85.21870330294742</v>
      </c>
    </row>
    <row r="39" spans="2:18" ht="12.75">
      <c r="B39" s="31">
        <v>2037</v>
      </c>
      <c r="C39" s="59">
        <f t="shared" si="2"/>
        <v>2.6681531243228402</v>
      </c>
      <c r="D39" s="59">
        <f t="shared" si="3"/>
        <v>159.6168882594933</v>
      </c>
      <c r="E39" s="59">
        <f t="shared" si="4"/>
        <v>2.7501133521587557</v>
      </c>
      <c r="F39" s="59">
        <f t="shared" si="5"/>
        <v>161.52783647023782</v>
      </c>
      <c r="G39" s="59">
        <f t="shared" si="6"/>
        <v>2.768468087230512</v>
      </c>
      <c r="H39" s="59">
        <f t="shared" si="7"/>
        <v>161.95267389325045</v>
      </c>
      <c r="I39" s="59">
        <f t="shared" si="0"/>
        <v>70.10293642299663</v>
      </c>
      <c r="J39" s="59"/>
      <c r="K39" s="31">
        <v>2037</v>
      </c>
      <c r="L39" s="119">
        <f t="shared" si="8"/>
        <v>0.36057428185810125</v>
      </c>
      <c r="M39" s="62">
        <f t="shared" si="9"/>
        <v>141.48278596634344</v>
      </c>
      <c r="N39" s="118">
        <f t="shared" si="1"/>
        <v>98.02018609452537</v>
      </c>
      <c r="O39" s="62">
        <f t="shared" si="10"/>
        <v>2.5143734815524477</v>
      </c>
      <c r="P39" s="62">
        <f t="shared" si="11"/>
        <v>15.698160578393054</v>
      </c>
      <c r="Q39" s="61">
        <f t="shared" si="12"/>
        <v>222.15275727604717</v>
      </c>
      <c r="R39" s="131">
        <f t="shared" si="13"/>
        <v>86.19426888495289</v>
      </c>
    </row>
    <row r="40" spans="2:18" ht="12.75">
      <c r="B40" s="31">
        <v>2038</v>
      </c>
      <c r="C40" s="59">
        <f t="shared" si="2"/>
        <v>2.556090693101281</v>
      </c>
      <c r="D40" s="59">
        <f t="shared" si="3"/>
        <v>162.17297895259458</v>
      </c>
      <c r="E40" s="59">
        <f t="shared" si="4"/>
        <v>2.637358704720247</v>
      </c>
      <c r="F40" s="59">
        <f t="shared" si="5"/>
        <v>164.16519517495806</v>
      </c>
      <c r="G40" s="59">
        <f t="shared" si="6"/>
        <v>2.6555699586332517</v>
      </c>
      <c r="H40" s="59">
        <f t="shared" si="7"/>
        <v>164.6082438518837</v>
      </c>
      <c r="I40" s="59">
        <f t="shared" si="0"/>
        <v>71.32213867566682</v>
      </c>
      <c r="J40" s="59"/>
      <c r="K40" s="31">
        <v>2038</v>
      </c>
      <c r="L40" s="119">
        <f t="shared" si="8"/>
        <v>0.3149616352030514</v>
      </c>
      <c r="M40" s="62">
        <f t="shared" si="9"/>
        <v>141.7977476015465</v>
      </c>
      <c r="N40" s="118">
        <f t="shared" si="1"/>
        <v>98.27063255356792</v>
      </c>
      <c r="O40" s="62">
        <f t="shared" si="10"/>
        <v>2.3484248317699863</v>
      </c>
      <c r="P40" s="62">
        <f t="shared" si="11"/>
        <v>15.864109228175515</v>
      </c>
      <c r="Q40" s="61">
        <f t="shared" si="12"/>
        <v>224.50118210781716</v>
      </c>
      <c r="R40" s="131">
        <f t="shared" si="13"/>
        <v>87.10544713854601</v>
      </c>
    </row>
    <row r="41" spans="2:18" ht="12.75">
      <c r="B41" s="31">
        <v>2039</v>
      </c>
      <c r="C41" s="59">
        <f t="shared" si="2"/>
        <v>2.448734883991027</v>
      </c>
      <c r="D41" s="59">
        <f t="shared" si="3"/>
        <v>164.6217138365856</v>
      </c>
      <c r="E41" s="59">
        <f t="shared" si="4"/>
        <v>2.529226997826717</v>
      </c>
      <c r="F41" s="59">
        <f t="shared" si="5"/>
        <v>166.69442217278478</v>
      </c>
      <c r="G41" s="59">
        <f t="shared" si="6"/>
        <v>2.547275815720188</v>
      </c>
      <c r="H41" s="59">
        <f t="shared" si="7"/>
        <v>167.1555196676039</v>
      </c>
      <c r="I41" s="59">
        <f t="shared" si="0"/>
        <v>72.49162186047315</v>
      </c>
      <c r="J41" s="59"/>
      <c r="K41" s="31">
        <v>2039</v>
      </c>
      <c r="L41" s="119">
        <f t="shared" si="8"/>
        <v>0.2751189883498654</v>
      </c>
      <c r="M41" s="62">
        <f t="shared" si="9"/>
        <v>142.07286658989636</v>
      </c>
      <c r="N41" s="118">
        <f t="shared" si="1"/>
        <v>98.48939753554158</v>
      </c>
      <c r="O41" s="62">
        <f t="shared" si="10"/>
        <v>2.193428792873167</v>
      </c>
      <c r="P41" s="62">
        <f t="shared" si="11"/>
        <v>16.019105267072334</v>
      </c>
      <c r="Q41" s="61">
        <f t="shared" si="12"/>
        <v>226.69461090069032</v>
      </c>
      <c r="R41" s="131">
        <f t="shared" si="13"/>
        <v>87.95648762740197</v>
      </c>
    </row>
    <row r="42" spans="2:18" ht="12.75">
      <c r="B42" s="31">
        <v>2040</v>
      </c>
      <c r="C42" s="59">
        <f t="shared" si="2"/>
        <v>2.3458880188634037</v>
      </c>
      <c r="D42" s="59">
        <f t="shared" si="3"/>
        <v>166.967601855449</v>
      </c>
      <c r="E42" s="59">
        <f t="shared" si="4"/>
        <v>2.4255286909158214</v>
      </c>
      <c r="F42" s="59">
        <f t="shared" si="5"/>
        <v>169.1199508637006</v>
      </c>
      <c r="G42" s="59">
        <f t="shared" si="6"/>
        <v>2.4433979079551187</v>
      </c>
      <c r="H42" s="59">
        <f t="shared" si="7"/>
        <v>169.59891757555903</v>
      </c>
      <c r="I42" s="59">
        <f aca="true" t="shared" si="14" ref="I42:I73">((($G$10-G42)/$G$10)*100)</f>
        <v>73.61341352100304</v>
      </c>
      <c r="J42" s="59"/>
      <c r="K42" s="31">
        <v>2040</v>
      </c>
      <c r="L42" s="119">
        <f t="shared" si="8"/>
        <v>0.24031643632360744</v>
      </c>
      <c r="M42" s="62">
        <f t="shared" si="9"/>
        <v>142.31318302621997</v>
      </c>
      <c r="N42" s="118">
        <f aca="true" t="shared" si="15" ref="N42:N73">((($L$10-L42)/$L$10)*100)</f>
        <v>98.68048874729558</v>
      </c>
      <c r="O42" s="62">
        <f t="shared" si="10"/>
        <v>2.048662492543538</v>
      </c>
      <c r="P42" s="62">
        <f t="shared" si="11"/>
        <v>16.163871567401962</v>
      </c>
      <c r="Q42" s="61">
        <f t="shared" si="12"/>
        <v>228.74327339323386</v>
      </c>
      <c r="R42" s="131">
        <f t="shared" si="13"/>
        <v>88.75135944399344</v>
      </c>
    </row>
    <row r="43" spans="2:18" ht="12.75">
      <c r="B43" s="31">
        <v>2041</v>
      </c>
      <c r="C43" s="59">
        <f aca="true" t="shared" si="16" ref="C43:C74">C42-(C42*0.042)</f>
        <v>2.2473607220711407</v>
      </c>
      <c r="D43" s="59">
        <f aca="true" t="shared" si="17" ref="D43:D74">D42+C43</f>
        <v>169.21496257752014</v>
      </c>
      <c r="E43" s="59">
        <f aca="true" t="shared" si="18" ref="E43:E74">E42-(E42*0.041)</f>
        <v>2.326082014588273</v>
      </c>
      <c r="F43" s="59">
        <f aca="true" t="shared" si="19" ref="F43:F74">F42+E43</f>
        <v>171.4460328782889</v>
      </c>
      <c r="G43" s="59">
        <f aca="true" t="shared" si="20" ref="G43:G74">G42-(G42*0.04078)</f>
        <v>2.343756141268709</v>
      </c>
      <c r="H43" s="59">
        <f aca="true" t="shared" si="21" ref="H43:H74">H42+G43</f>
        <v>171.94267371682773</v>
      </c>
      <c r="I43" s="59">
        <f t="shared" si="14"/>
        <v>74.68945851761653</v>
      </c>
      <c r="J43" s="59"/>
      <c r="K43" s="31">
        <v>2041</v>
      </c>
      <c r="L43" s="119">
        <f aca="true" t="shared" si="22" ref="L43:L74">L42-(L42*0.1265)</f>
        <v>0.2099164071286711</v>
      </c>
      <c r="M43" s="62">
        <f aca="true" t="shared" si="23" ref="M43:M74">M42+L43</f>
        <v>142.52309943334865</v>
      </c>
      <c r="N43" s="118">
        <f t="shared" si="15"/>
        <v>98.8474069207627</v>
      </c>
      <c r="O43" s="62">
        <f t="shared" si="10"/>
        <v>1.9134507680356647</v>
      </c>
      <c r="P43" s="62">
        <f t="shared" si="11"/>
        <v>16.299083291909835</v>
      </c>
      <c r="Q43" s="61">
        <f t="shared" si="12"/>
        <v>230.65672416126952</v>
      </c>
      <c r="R43" s="131">
        <f t="shared" si="13"/>
        <v>89.49376972068987</v>
      </c>
    </row>
    <row r="44" spans="2:18" ht="12.75">
      <c r="B44" s="31">
        <v>2042</v>
      </c>
      <c r="C44" s="59">
        <f t="shared" si="16"/>
        <v>2.152971571744153</v>
      </c>
      <c r="D44" s="59">
        <f t="shared" si="17"/>
        <v>171.3679341492643</v>
      </c>
      <c r="E44" s="59">
        <f t="shared" si="18"/>
        <v>2.2307126519901535</v>
      </c>
      <c r="F44" s="59">
        <f t="shared" si="19"/>
        <v>173.67674553027905</v>
      </c>
      <c r="G44" s="59">
        <f t="shared" si="20"/>
        <v>2.248177765827771</v>
      </c>
      <c r="H44" s="59">
        <f t="shared" si="21"/>
        <v>174.1908514826555</v>
      </c>
      <c r="I44" s="59">
        <f t="shared" si="14"/>
        <v>75.72162239926813</v>
      </c>
      <c r="J44" s="59"/>
      <c r="K44" s="31">
        <v>2042</v>
      </c>
      <c r="L44" s="119">
        <f t="shared" si="22"/>
        <v>0.1833619816268942</v>
      </c>
      <c r="M44" s="62">
        <f t="shared" si="23"/>
        <v>142.70646141497554</v>
      </c>
      <c r="N44" s="118">
        <f t="shared" si="15"/>
        <v>98.9932099452862</v>
      </c>
      <c r="O44" s="62">
        <f t="shared" si="10"/>
        <v>1.7871630173453108</v>
      </c>
      <c r="P44" s="62">
        <f t="shared" si="11"/>
        <v>16.42537104260019</v>
      </c>
      <c r="Q44" s="61">
        <f t="shared" si="12"/>
        <v>232.44388717861483</v>
      </c>
      <c r="R44" s="131">
        <f t="shared" si="13"/>
        <v>90.18718091912434</v>
      </c>
    </row>
    <row r="45" spans="2:18" ht="12.75">
      <c r="B45" s="31">
        <v>2043</v>
      </c>
      <c r="C45" s="59">
        <f t="shared" si="16"/>
        <v>2.0625467657308985</v>
      </c>
      <c r="D45" s="59">
        <f t="shared" si="17"/>
        <v>173.4304809149952</v>
      </c>
      <c r="E45" s="59">
        <f t="shared" si="18"/>
        <v>2.139253433258557</v>
      </c>
      <c r="F45" s="59">
        <f t="shared" si="19"/>
        <v>175.8159989635376</v>
      </c>
      <c r="G45" s="59">
        <f t="shared" si="20"/>
        <v>2.1564970765373146</v>
      </c>
      <c r="H45" s="59">
        <f t="shared" si="21"/>
        <v>176.3473485591928</v>
      </c>
      <c r="I45" s="59">
        <f t="shared" si="14"/>
        <v>76.71169463782597</v>
      </c>
      <c r="J45" s="59"/>
      <c r="K45" s="31">
        <v>2043</v>
      </c>
      <c r="L45" s="119">
        <f t="shared" si="22"/>
        <v>0.1601666909510921</v>
      </c>
      <c r="M45" s="62">
        <f t="shared" si="23"/>
        <v>142.86662810592662</v>
      </c>
      <c r="N45" s="118">
        <f t="shared" si="15"/>
        <v>99.12056888720751</v>
      </c>
      <c r="O45" s="62">
        <f t="shared" si="10"/>
        <v>1.6692102582005204</v>
      </c>
      <c r="P45" s="62">
        <f t="shared" si="11"/>
        <v>16.54332380174498</v>
      </c>
      <c r="Q45" s="61">
        <f t="shared" si="12"/>
        <v>234.11309743681534</v>
      </c>
      <c r="R45" s="131">
        <f t="shared" si="13"/>
        <v>90.83482697846212</v>
      </c>
    </row>
    <row r="46" spans="2:18" ht="12.75">
      <c r="B46" s="31">
        <v>2044</v>
      </c>
      <c r="C46" s="59">
        <f t="shared" si="16"/>
        <v>1.9759198015702006</v>
      </c>
      <c r="D46" s="59">
        <f t="shared" si="17"/>
        <v>175.4064007165654</v>
      </c>
      <c r="E46" s="59">
        <f t="shared" si="18"/>
        <v>2.0515440424949563</v>
      </c>
      <c r="F46" s="59">
        <f t="shared" si="19"/>
        <v>177.86754300603255</v>
      </c>
      <c r="G46" s="59">
        <f t="shared" si="20"/>
        <v>2.0685551257561228</v>
      </c>
      <c r="H46" s="59">
        <f t="shared" si="21"/>
        <v>178.41590368494892</v>
      </c>
      <c r="I46" s="59">
        <f t="shared" si="14"/>
        <v>77.66139173049544</v>
      </c>
      <c r="J46" s="59"/>
      <c r="K46" s="31">
        <v>2044</v>
      </c>
      <c r="L46" s="119">
        <f t="shared" si="22"/>
        <v>0.13990560454577894</v>
      </c>
      <c r="M46" s="62">
        <f t="shared" si="23"/>
        <v>143.0065337104724</v>
      </c>
      <c r="N46" s="118">
        <f t="shared" si="15"/>
        <v>99.23181692297575</v>
      </c>
      <c r="O46" s="62">
        <f t="shared" si="10"/>
        <v>1.559042381159286</v>
      </c>
      <c r="P46" s="62">
        <f t="shared" si="11"/>
        <v>16.653491678786214</v>
      </c>
      <c r="Q46" s="61">
        <f t="shared" si="12"/>
        <v>235.67213981797462</v>
      </c>
      <c r="R46" s="131">
        <f t="shared" si="13"/>
        <v>91.43972839788363</v>
      </c>
    </row>
    <row r="47" spans="2:18" ht="12.75">
      <c r="B47" s="31">
        <v>2045</v>
      </c>
      <c r="C47" s="59">
        <f t="shared" si="16"/>
        <v>1.8929311699042521</v>
      </c>
      <c r="D47" s="59">
        <f t="shared" si="17"/>
        <v>177.29933188646964</v>
      </c>
      <c r="E47" s="59">
        <f t="shared" si="18"/>
        <v>1.9674307367526631</v>
      </c>
      <c r="F47" s="59">
        <f t="shared" si="19"/>
        <v>179.83497374278522</v>
      </c>
      <c r="G47" s="59">
        <f t="shared" si="20"/>
        <v>1.984199447727788</v>
      </c>
      <c r="H47" s="59">
        <f t="shared" si="21"/>
        <v>180.4001031326767</v>
      </c>
      <c r="I47" s="59">
        <f t="shared" si="14"/>
        <v>78.57236017572583</v>
      </c>
      <c r="J47" s="59"/>
      <c r="K47" s="31">
        <v>2045</v>
      </c>
      <c r="L47" s="119">
        <f t="shared" si="22"/>
        <v>0.1222075455707379</v>
      </c>
      <c r="M47" s="62">
        <f t="shared" si="23"/>
        <v>143.12874125604316</v>
      </c>
      <c r="N47" s="118">
        <f t="shared" si="15"/>
        <v>99.32899208221932</v>
      </c>
      <c r="O47" s="62">
        <f t="shared" si="10"/>
        <v>1.456145584002773</v>
      </c>
      <c r="P47" s="62">
        <f t="shared" si="11"/>
        <v>16.756388475942728</v>
      </c>
      <c r="Q47" s="61">
        <f t="shared" si="12"/>
        <v>237.1282854019774</v>
      </c>
      <c r="R47" s="131">
        <f t="shared" si="13"/>
        <v>92.00470632362332</v>
      </c>
    </row>
    <row r="48" spans="2:18" ht="12.75">
      <c r="B48" s="31">
        <v>2046</v>
      </c>
      <c r="C48" s="59">
        <f t="shared" si="16"/>
        <v>1.8134280607682736</v>
      </c>
      <c r="D48" s="59">
        <f t="shared" si="17"/>
        <v>179.11275994723792</v>
      </c>
      <c r="E48" s="59">
        <f t="shared" si="18"/>
        <v>1.8867660765458039</v>
      </c>
      <c r="F48" s="59">
        <f t="shared" si="19"/>
        <v>181.72173981933102</v>
      </c>
      <c r="G48" s="59">
        <f t="shared" si="20"/>
        <v>1.9032837942494487</v>
      </c>
      <c r="H48" s="59">
        <f t="shared" si="21"/>
        <v>182.30338692692615</v>
      </c>
      <c r="I48" s="59">
        <f t="shared" si="14"/>
        <v>79.44617932775974</v>
      </c>
      <c r="J48" s="59"/>
      <c r="K48" s="31">
        <v>2046</v>
      </c>
      <c r="L48" s="119">
        <f t="shared" si="22"/>
        <v>0.10674829105603956</v>
      </c>
      <c r="M48" s="62">
        <f t="shared" si="23"/>
        <v>143.2354895470992</v>
      </c>
      <c r="N48" s="118">
        <f t="shared" si="15"/>
        <v>99.41387458381857</v>
      </c>
      <c r="O48" s="62">
        <f t="shared" si="10"/>
        <v>1.3600399754585901</v>
      </c>
      <c r="P48" s="62">
        <f t="shared" si="11"/>
        <v>16.85249408448691</v>
      </c>
      <c r="Q48" s="61">
        <f t="shared" si="12"/>
        <v>238.48832537743598</v>
      </c>
      <c r="R48" s="131">
        <f t="shared" si="13"/>
        <v>92.53239570626417</v>
      </c>
    </row>
    <row r="49" spans="2:18" ht="12.75">
      <c r="B49" s="31">
        <v>2047</v>
      </c>
      <c r="C49" s="59">
        <f t="shared" si="16"/>
        <v>1.7372640822160061</v>
      </c>
      <c r="D49" s="59">
        <f t="shared" si="17"/>
        <v>180.85002402945392</v>
      </c>
      <c r="E49" s="59">
        <f t="shared" si="18"/>
        <v>1.809408667407426</v>
      </c>
      <c r="F49" s="59">
        <f t="shared" si="19"/>
        <v>183.53114848673846</v>
      </c>
      <c r="G49" s="59">
        <f t="shared" si="20"/>
        <v>1.8256678811199563</v>
      </c>
      <c r="H49" s="59">
        <f t="shared" si="21"/>
        <v>184.1290548080461</v>
      </c>
      <c r="I49" s="59">
        <f t="shared" si="14"/>
        <v>80.28436413477368</v>
      </c>
      <c r="J49" s="59"/>
      <c r="K49" s="31">
        <v>2047</v>
      </c>
      <c r="L49" s="119">
        <f t="shared" si="22"/>
        <v>0.09324463223745055</v>
      </c>
      <c r="M49" s="62">
        <f t="shared" si="23"/>
        <v>143.32873417933666</v>
      </c>
      <c r="N49" s="118">
        <f t="shared" si="15"/>
        <v>99.48801944896553</v>
      </c>
      <c r="O49" s="62">
        <f t="shared" si="10"/>
        <v>1.2702773370783231</v>
      </c>
      <c r="P49" s="62">
        <f t="shared" si="11"/>
        <v>16.942256722867178</v>
      </c>
      <c r="Q49" s="61">
        <f t="shared" si="12"/>
        <v>239.7586027145143</v>
      </c>
      <c r="R49" s="131">
        <f t="shared" si="13"/>
        <v>93.02525758965075</v>
      </c>
    </row>
    <row r="50" spans="2:18" ht="12.75">
      <c r="B50" s="31">
        <v>2048</v>
      </c>
      <c r="C50" s="59">
        <f t="shared" si="16"/>
        <v>1.664298990762934</v>
      </c>
      <c r="D50" s="59">
        <f t="shared" si="17"/>
        <v>182.51432302021686</v>
      </c>
      <c r="E50" s="59">
        <f t="shared" si="18"/>
        <v>1.7352229120437215</v>
      </c>
      <c r="F50" s="59">
        <f t="shared" si="19"/>
        <v>185.26637139878218</v>
      </c>
      <c r="G50" s="59">
        <f t="shared" si="20"/>
        <v>1.7512171449278844</v>
      </c>
      <c r="H50" s="59">
        <f t="shared" si="21"/>
        <v>185.880271952974</v>
      </c>
      <c r="I50" s="59">
        <f t="shared" si="14"/>
        <v>81.08836776535762</v>
      </c>
      <c r="J50" s="59"/>
      <c r="K50" s="31">
        <v>2048</v>
      </c>
      <c r="L50" s="119">
        <f t="shared" si="22"/>
        <v>0.08144918625941305</v>
      </c>
      <c r="M50" s="62">
        <f t="shared" si="23"/>
        <v>143.41018336559608</v>
      </c>
      <c r="N50" s="118">
        <f t="shared" si="15"/>
        <v>99.55278498867138</v>
      </c>
      <c r="O50" s="62">
        <f t="shared" si="10"/>
        <v>1.1864390328311538</v>
      </c>
      <c r="P50" s="62">
        <f t="shared" si="11"/>
        <v>17.026095027114348</v>
      </c>
      <c r="Q50" s="61">
        <f t="shared" si="12"/>
        <v>240.94504174734544</v>
      </c>
      <c r="R50" s="131">
        <f t="shared" si="13"/>
        <v>93.48559058873379</v>
      </c>
    </row>
    <row r="51" spans="2:18" ht="12.75">
      <c r="B51" s="31">
        <v>2049</v>
      </c>
      <c r="C51" s="59">
        <f t="shared" si="16"/>
        <v>1.5943984331508907</v>
      </c>
      <c r="D51" s="59">
        <f t="shared" si="17"/>
        <v>184.10872145336776</v>
      </c>
      <c r="E51" s="59">
        <f t="shared" si="18"/>
        <v>1.6640787726499289</v>
      </c>
      <c r="F51" s="59">
        <f t="shared" si="19"/>
        <v>186.9304501714321</v>
      </c>
      <c r="G51" s="59">
        <f t="shared" si="20"/>
        <v>1.6798025097577254</v>
      </c>
      <c r="H51" s="59">
        <f t="shared" si="21"/>
        <v>187.56007446273173</v>
      </c>
      <c r="I51" s="59">
        <f t="shared" si="14"/>
        <v>81.85958412788634</v>
      </c>
      <c r="J51" s="59"/>
      <c r="K51" s="31">
        <v>2049</v>
      </c>
      <c r="L51" s="119">
        <f t="shared" si="22"/>
        <v>0.0711458641975973</v>
      </c>
      <c r="M51" s="62">
        <f t="shared" si="23"/>
        <v>143.4813292297937</v>
      </c>
      <c r="N51" s="118">
        <f t="shared" si="15"/>
        <v>99.60935768760446</v>
      </c>
      <c r="O51" s="62">
        <f t="shared" si="10"/>
        <v>1.1081340566642977</v>
      </c>
      <c r="P51" s="62">
        <f t="shared" si="11"/>
        <v>17.104400003281203</v>
      </c>
      <c r="Q51" s="61">
        <f t="shared" si="12"/>
        <v>242.05317580400973</v>
      </c>
      <c r="R51" s="131">
        <f t="shared" si="13"/>
        <v>93.91554160987737</v>
      </c>
    </row>
    <row r="52" spans="2:18" s="63" customFormat="1" ht="12.75">
      <c r="B52" s="63">
        <v>2050</v>
      </c>
      <c r="C52" s="64">
        <f t="shared" si="16"/>
        <v>1.5274336989585533</v>
      </c>
      <c r="D52" s="64">
        <f t="shared" si="17"/>
        <v>185.63615515232632</v>
      </c>
      <c r="E52" s="64">
        <f t="shared" si="18"/>
        <v>1.5958515429712818</v>
      </c>
      <c r="F52" s="64">
        <f t="shared" si="19"/>
        <v>188.5263017144034</v>
      </c>
      <c r="G52" s="64">
        <f t="shared" si="20"/>
        <v>1.6113001634098054</v>
      </c>
      <c r="H52" s="64">
        <f t="shared" si="21"/>
        <v>189.17137462614153</v>
      </c>
      <c r="I52" s="64">
        <f t="shared" si="14"/>
        <v>82.59935028715113</v>
      </c>
      <c r="J52" s="64">
        <f>'Appendix 2'!J5</f>
        <v>113.94216969230767</v>
      </c>
      <c r="K52" s="63">
        <v>2050</v>
      </c>
      <c r="L52" s="120">
        <f t="shared" si="22"/>
        <v>0.06214591237660125</v>
      </c>
      <c r="M52" s="65">
        <f t="shared" si="23"/>
        <v>143.54347514217028</v>
      </c>
      <c r="N52" s="67">
        <f t="shared" si="15"/>
        <v>99.6587739401225</v>
      </c>
      <c r="O52" s="125">
        <v>1.0419695609789055</v>
      </c>
      <c r="P52" s="65">
        <f t="shared" si="11"/>
        <v>17.170564498966595</v>
      </c>
      <c r="Q52" s="66">
        <f t="shared" si="12"/>
        <v>243.09514536498864</v>
      </c>
      <c r="R52" s="132">
        <f t="shared" si="13"/>
        <v>94.27883260204581</v>
      </c>
    </row>
    <row r="53" spans="2:18" ht="12.75">
      <c r="B53" s="31">
        <v>2051</v>
      </c>
      <c r="C53" s="59">
        <f t="shared" si="16"/>
        <v>1.463281483602294</v>
      </c>
      <c r="D53" s="59">
        <f t="shared" si="17"/>
        <v>187.0994366359286</v>
      </c>
      <c r="E53" s="59">
        <f t="shared" si="18"/>
        <v>1.5304216297094593</v>
      </c>
      <c r="F53" s="59">
        <f t="shared" si="19"/>
        <v>190.05672334411284</v>
      </c>
      <c r="G53" s="59">
        <f t="shared" si="20"/>
        <v>1.5455913427459536</v>
      </c>
      <c r="H53" s="59">
        <f t="shared" si="21"/>
        <v>190.71696596888748</v>
      </c>
      <c r="I53" s="59">
        <f t="shared" si="14"/>
        <v>83.3089487824411</v>
      </c>
      <c r="J53" s="59"/>
      <c r="K53" s="31">
        <v>2051</v>
      </c>
      <c r="L53" s="119">
        <f t="shared" si="22"/>
        <v>0.05428445446096119</v>
      </c>
      <c r="M53" s="62">
        <f t="shared" si="23"/>
        <v>143.59775959663125</v>
      </c>
      <c r="N53" s="118">
        <f t="shared" si="15"/>
        <v>99.701939036697</v>
      </c>
      <c r="O53" s="60">
        <v>0.9994780422821858</v>
      </c>
      <c r="P53" s="62">
        <f t="shared" si="11"/>
        <v>17.213056017663316</v>
      </c>
      <c r="Q53" s="61">
        <f t="shared" si="12"/>
        <v>244.09462340727083</v>
      </c>
      <c r="R53" s="131">
        <f t="shared" si="13"/>
        <v>94.51214180853438</v>
      </c>
    </row>
    <row r="54" spans="2:18" ht="12.75">
      <c r="B54" s="31">
        <v>2052</v>
      </c>
      <c r="C54" s="59">
        <f t="shared" si="16"/>
        <v>1.4018236612909978</v>
      </c>
      <c r="D54" s="59">
        <f t="shared" si="17"/>
        <v>188.5012602972196</v>
      </c>
      <c r="E54" s="59">
        <f t="shared" si="18"/>
        <v>1.4676743428913714</v>
      </c>
      <c r="F54" s="59">
        <f t="shared" si="19"/>
        <v>191.5243976870042</v>
      </c>
      <c r="G54" s="59">
        <f t="shared" si="20"/>
        <v>1.4825621277887735</v>
      </c>
      <c r="H54" s="59">
        <f t="shared" si="21"/>
        <v>192.19952809667626</v>
      </c>
      <c r="I54" s="59">
        <f t="shared" si="14"/>
        <v>83.98960985109316</v>
      </c>
      <c r="J54" s="59"/>
      <c r="K54" s="31">
        <v>2052</v>
      </c>
      <c r="L54" s="119">
        <f t="shared" si="22"/>
        <v>0.0474174709716496</v>
      </c>
      <c r="M54" s="62">
        <f t="shared" si="23"/>
        <v>143.6451770676029</v>
      </c>
      <c r="N54" s="118">
        <f t="shared" si="15"/>
        <v>99.73964374855483</v>
      </c>
      <c r="O54" s="60">
        <v>0.9587193277179181</v>
      </c>
      <c r="P54" s="62">
        <f t="shared" si="11"/>
        <v>17.253814732227582</v>
      </c>
      <c r="Q54" s="61">
        <f t="shared" si="12"/>
        <v>245.05334273498875</v>
      </c>
      <c r="R54" s="131">
        <f t="shared" si="13"/>
        <v>94.73593666558234</v>
      </c>
    </row>
    <row r="55" spans="2:18" ht="12.75">
      <c r="B55" s="31">
        <v>2053</v>
      </c>
      <c r="C55" s="59">
        <f t="shared" si="16"/>
        <v>1.3429470675167758</v>
      </c>
      <c r="D55" s="59">
        <f t="shared" si="17"/>
        <v>189.84420736473638</v>
      </c>
      <c r="E55" s="59">
        <f t="shared" si="18"/>
        <v>1.407499694832825</v>
      </c>
      <c r="F55" s="59">
        <f t="shared" si="19"/>
        <v>192.93189738183705</v>
      </c>
      <c r="G55" s="59">
        <f t="shared" si="20"/>
        <v>1.4221032442175474</v>
      </c>
      <c r="H55" s="59">
        <f t="shared" si="21"/>
        <v>193.6216313408938</v>
      </c>
      <c r="I55" s="59">
        <f t="shared" si="14"/>
        <v>84.64251356136558</v>
      </c>
      <c r="J55" s="59"/>
      <c r="K55" s="31">
        <v>2053</v>
      </c>
      <c r="L55" s="119">
        <f t="shared" si="22"/>
        <v>0.04141916089373592</v>
      </c>
      <c r="M55" s="62">
        <f t="shared" si="23"/>
        <v>143.68659622849663</v>
      </c>
      <c r="N55" s="118">
        <f t="shared" si="15"/>
        <v>99.77257881436265</v>
      </c>
      <c r="O55" s="60">
        <v>0.9196227535335815</v>
      </c>
      <c r="P55" s="62">
        <f t="shared" si="11"/>
        <v>17.29291130641192</v>
      </c>
      <c r="Q55" s="61">
        <f t="shared" si="12"/>
        <v>245.97296548852233</v>
      </c>
      <c r="R55" s="131">
        <f t="shared" si="13"/>
        <v>94.9506051683599</v>
      </c>
    </row>
    <row r="56" spans="2:18" ht="12.75">
      <c r="B56" s="31">
        <v>2054</v>
      </c>
      <c r="C56" s="59">
        <f t="shared" si="16"/>
        <v>1.2865432906810712</v>
      </c>
      <c r="D56" s="59">
        <f t="shared" si="17"/>
        <v>191.13075065541744</v>
      </c>
      <c r="E56" s="59">
        <f t="shared" si="18"/>
        <v>1.3497922073446793</v>
      </c>
      <c r="F56" s="59">
        <f t="shared" si="19"/>
        <v>194.28168958918172</v>
      </c>
      <c r="G56" s="59">
        <f t="shared" si="20"/>
        <v>1.364109873918356</v>
      </c>
      <c r="H56" s="59">
        <f t="shared" si="21"/>
        <v>194.98574121481215</v>
      </c>
      <c r="I56" s="59">
        <f t="shared" si="14"/>
        <v>85.26879185833309</v>
      </c>
      <c r="J56" s="59"/>
      <c r="K56" s="31">
        <v>2054</v>
      </c>
      <c r="L56" s="119">
        <f t="shared" si="22"/>
        <v>0.03617963704067833</v>
      </c>
      <c r="M56" s="62">
        <f t="shared" si="23"/>
        <v>143.7227758655373</v>
      </c>
      <c r="N56" s="118">
        <f t="shared" si="15"/>
        <v>99.80134759434577</v>
      </c>
      <c r="O56" s="60">
        <v>0.8821205376444822</v>
      </c>
      <c r="P56" s="62">
        <f t="shared" si="11"/>
        <v>17.33041352230102</v>
      </c>
      <c r="Q56" s="61">
        <f t="shared" si="12"/>
        <v>246.85508602616682</v>
      </c>
      <c r="R56" s="131">
        <f t="shared" si="13"/>
        <v>95.15651948959419</v>
      </c>
    </row>
    <row r="57" spans="2:18" ht="12.75">
      <c r="B57" s="31">
        <v>2055</v>
      </c>
      <c r="C57" s="59">
        <f t="shared" si="16"/>
        <v>1.2325084724724662</v>
      </c>
      <c r="D57" s="59">
        <f t="shared" si="17"/>
        <v>192.3632591278899</v>
      </c>
      <c r="E57" s="59">
        <f t="shared" si="18"/>
        <v>1.2944507268435475</v>
      </c>
      <c r="F57" s="59">
        <f t="shared" si="19"/>
        <v>195.57614031602526</v>
      </c>
      <c r="G57" s="59">
        <f t="shared" si="20"/>
        <v>1.3084814732599654</v>
      </c>
      <c r="H57" s="59">
        <f t="shared" si="21"/>
        <v>196.29422268807213</v>
      </c>
      <c r="I57" s="59">
        <f t="shared" si="14"/>
        <v>85.86953052635027</v>
      </c>
      <c r="J57" s="59"/>
      <c r="K57" s="31">
        <v>2055</v>
      </c>
      <c r="L57" s="119">
        <f t="shared" si="22"/>
        <v>0.03160291295503252</v>
      </c>
      <c r="M57" s="62">
        <f t="shared" si="23"/>
        <v>143.75437877849234</v>
      </c>
      <c r="N57" s="118">
        <f t="shared" si="15"/>
        <v>99.82647712366102</v>
      </c>
      <c r="O57" s="60">
        <v>0.8461476621193401</v>
      </c>
      <c r="P57" s="62">
        <f t="shared" si="11"/>
        <v>17.36638639782616</v>
      </c>
      <c r="Q57" s="61">
        <f t="shared" si="12"/>
        <v>247.70123368828615</v>
      </c>
      <c r="R57" s="131">
        <f t="shared" si="13"/>
        <v>95.35403662480853</v>
      </c>
    </row>
    <row r="58" spans="2:18" ht="12.75">
      <c r="B58" s="31">
        <v>2056</v>
      </c>
      <c r="C58" s="59">
        <f t="shared" si="16"/>
        <v>1.1807431166286226</v>
      </c>
      <c r="D58" s="59">
        <f t="shared" si="17"/>
        <v>193.54400224451854</v>
      </c>
      <c r="E58" s="59">
        <f t="shared" si="18"/>
        <v>1.241378247042962</v>
      </c>
      <c r="F58" s="59">
        <f t="shared" si="19"/>
        <v>196.81751856306823</v>
      </c>
      <c r="G58" s="59">
        <f t="shared" si="20"/>
        <v>1.255121598780424</v>
      </c>
      <c r="H58" s="59">
        <f t="shared" si="21"/>
        <v>197.54934428685254</v>
      </c>
      <c r="I58" s="59">
        <f t="shared" si="14"/>
        <v>86.44577107148571</v>
      </c>
      <c r="J58" s="59"/>
      <c r="K58" s="31">
        <v>2056</v>
      </c>
      <c r="L58" s="119">
        <f t="shared" si="22"/>
        <v>0.027605144466220907</v>
      </c>
      <c r="M58" s="62">
        <f t="shared" si="23"/>
        <v>143.78198392295855</v>
      </c>
      <c r="N58" s="118">
        <f t="shared" si="15"/>
        <v>99.8484277675179</v>
      </c>
      <c r="O58" s="60">
        <v>0.8116417604581134</v>
      </c>
      <c r="P58" s="62">
        <f t="shared" si="11"/>
        <v>17.40089229948739</v>
      </c>
      <c r="Q58" s="61">
        <f t="shared" si="12"/>
        <v>248.51287544874427</v>
      </c>
      <c r="R58" s="131">
        <f t="shared" si="13"/>
        <v>95.54349901124884</v>
      </c>
    </row>
    <row r="59" spans="2:18" ht="12.75">
      <c r="B59" s="31">
        <v>2057</v>
      </c>
      <c r="C59" s="59">
        <f t="shared" si="16"/>
        <v>1.1311519057302204</v>
      </c>
      <c r="D59" s="59">
        <f t="shared" si="17"/>
        <v>194.67515415024874</v>
      </c>
      <c r="E59" s="59">
        <f t="shared" si="18"/>
        <v>1.1904817389142006</v>
      </c>
      <c r="F59" s="59">
        <f t="shared" si="19"/>
        <v>198.00800030198243</v>
      </c>
      <c r="G59" s="59">
        <f t="shared" si="20"/>
        <v>1.2039377399821585</v>
      </c>
      <c r="H59" s="59">
        <f t="shared" si="21"/>
        <v>198.7532820268347</v>
      </c>
      <c r="I59" s="59">
        <f t="shared" si="14"/>
        <v>86.99851252719051</v>
      </c>
      <c r="J59" s="59"/>
      <c r="K59" s="31">
        <v>2057</v>
      </c>
      <c r="L59" s="119">
        <f t="shared" si="22"/>
        <v>0.024113093691243963</v>
      </c>
      <c r="M59" s="62">
        <f t="shared" si="23"/>
        <v>143.8060970166498</v>
      </c>
      <c r="N59" s="118">
        <f t="shared" si="15"/>
        <v>99.86760165492689</v>
      </c>
      <c r="O59" s="60">
        <v>0.7785430094666317</v>
      </c>
      <c r="P59" s="62">
        <f t="shared" si="11"/>
        <v>17.43399105047887</v>
      </c>
      <c r="Q59" s="61">
        <f t="shared" si="12"/>
        <v>249.2914184582109</v>
      </c>
      <c r="R59" s="131">
        <f t="shared" si="13"/>
        <v>95.72523512157012</v>
      </c>
    </row>
    <row r="60" spans="2:18" ht="12.75">
      <c r="B60" s="31">
        <v>2058</v>
      </c>
      <c r="C60" s="59">
        <f t="shared" si="16"/>
        <v>1.0836435256895511</v>
      </c>
      <c r="D60" s="59">
        <f t="shared" si="17"/>
        <v>195.7587976759383</v>
      </c>
      <c r="E60" s="59">
        <f t="shared" si="18"/>
        <v>1.1416719876187185</v>
      </c>
      <c r="F60" s="59">
        <f t="shared" si="19"/>
        <v>199.14967228960114</v>
      </c>
      <c r="G60" s="59">
        <f t="shared" si="20"/>
        <v>1.154841158945686</v>
      </c>
      <c r="H60" s="59">
        <f t="shared" si="21"/>
        <v>199.9081231857804</v>
      </c>
      <c r="I60" s="59">
        <f t="shared" si="14"/>
        <v>87.52871318633169</v>
      </c>
      <c r="J60" s="59"/>
      <c r="K60" s="31">
        <v>2058</v>
      </c>
      <c r="L60" s="119">
        <f t="shared" si="22"/>
        <v>0.0210627873393016</v>
      </c>
      <c r="M60" s="62">
        <f t="shared" si="23"/>
        <v>143.8271598039891</v>
      </c>
      <c r="N60" s="118">
        <f t="shared" si="15"/>
        <v>99.88435004557866</v>
      </c>
      <c r="O60" s="60">
        <v>0.7467940255405824</v>
      </c>
      <c r="P60" s="62">
        <f t="shared" si="11"/>
        <v>17.46574003440492</v>
      </c>
      <c r="Q60" s="61">
        <f t="shared" si="12"/>
        <v>250.0382124837515</v>
      </c>
      <c r="R60" s="131">
        <f t="shared" si="13"/>
        <v>95.8995600333125</v>
      </c>
    </row>
    <row r="61" spans="2:18" ht="12.75">
      <c r="B61" s="31">
        <v>2059</v>
      </c>
      <c r="C61" s="59">
        <f t="shared" si="16"/>
        <v>1.03813049761059</v>
      </c>
      <c r="D61" s="59">
        <f t="shared" si="17"/>
        <v>196.79692817354888</v>
      </c>
      <c r="E61" s="59">
        <f t="shared" si="18"/>
        <v>1.094863436126351</v>
      </c>
      <c r="F61" s="59">
        <f t="shared" si="19"/>
        <v>200.2445357257275</v>
      </c>
      <c r="G61" s="59">
        <f t="shared" si="20"/>
        <v>1.107746736483881</v>
      </c>
      <c r="H61" s="59">
        <f t="shared" si="21"/>
        <v>201.01586992226427</v>
      </c>
      <c r="I61" s="59">
        <f t="shared" si="14"/>
        <v>88.03729226259308</v>
      </c>
      <c r="J61" s="59"/>
      <c r="K61" s="31">
        <v>2059</v>
      </c>
      <c r="L61" s="119">
        <f t="shared" si="22"/>
        <v>0.018398344740879948</v>
      </c>
      <c r="M61" s="62">
        <f t="shared" si="23"/>
        <v>143.84555814873</v>
      </c>
      <c r="N61" s="118">
        <f t="shared" si="15"/>
        <v>99.89897976481294</v>
      </c>
      <c r="O61" s="60">
        <v>0.7163397651790375</v>
      </c>
      <c r="P61" s="62">
        <f t="shared" si="11"/>
        <v>17.496194294766465</v>
      </c>
      <c r="Q61" s="61">
        <f t="shared" si="12"/>
        <v>250.75455224893054</v>
      </c>
      <c r="R61" s="131">
        <f t="shared" si="13"/>
        <v>96.066775975154</v>
      </c>
    </row>
    <row r="62" spans="2:18" ht="12.75">
      <c r="B62" s="31">
        <v>2060</v>
      </c>
      <c r="C62" s="59">
        <f t="shared" si="16"/>
        <v>0.9945290167109453</v>
      </c>
      <c r="D62" s="59">
        <f t="shared" si="17"/>
        <v>197.79145719025982</v>
      </c>
      <c r="E62" s="59">
        <f t="shared" si="18"/>
        <v>1.0499740352451705</v>
      </c>
      <c r="F62" s="59">
        <f t="shared" si="19"/>
        <v>201.29450976097266</v>
      </c>
      <c r="G62" s="59">
        <f t="shared" si="20"/>
        <v>1.0625728245700683</v>
      </c>
      <c r="H62" s="59">
        <f t="shared" si="21"/>
        <v>202.07844274683433</v>
      </c>
      <c r="I62" s="59">
        <f t="shared" si="14"/>
        <v>88.52513148412453</v>
      </c>
      <c r="J62" s="59"/>
      <c r="K62" s="31">
        <v>2060</v>
      </c>
      <c r="L62" s="119">
        <f t="shared" si="22"/>
        <v>0.016070954131158634</v>
      </c>
      <c r="M62" s="62">
        <f t="shared" si="23"/>
        <v>143.86162910286114</v>
      </c>
      <c r="N62" s="118">
        <f t="shared" si="15"/>
        <v>99.9117588245641</v>
      </c>
      <c r="O62" s="60">
        <v>0.6871274295550364</v>
      </c>
      <c r="P62" s="62">
        <f t="shared" si="11"/>
        <v>17.525406630390464</v>
      </c>
      <c r="Q62" s="61">
        <f t="shared" si="12"/>
        <v>251.44167967848557</v>
      </c>
      <c r="R62" s="131">
        <f t="shared" si="13"/>
        <v>96.22717285088721</v>
      </c>
    </row>
    <row r="63" spans="2:18" ht="12.75">
      <c r="B63" s="31">
        <v>2061</v>
      </c>
      <c r="C63" s="59">
        <f t="shared" si="16"/>
        <v>0.9527587980090856</v>
      </c>
      <c r="D63" s="59">
        <f t="shared" si="17"/>
        <v>198.7442159882689</v>
      </c>
      <c r="E63" s="59">
        <f t="shared" si="18"/>
        <v>1.0069250998001185</v>
      </c>
      <c r="F63" s="59">
        <f t="shared" si="19"/>
        <v>202.3014348607728</v>
      </c>
      <c r="G63" s="59">
        <f t="shared" si="20"/>
        <v>1.019241104784101</v>
      </c>
      <c r="H63" s="59">
        <f t="shared" si="21"/>
        <v>203.09768385161843</v>
      </c>
      <c r="I63" s="59">
        <f t="shared" si="14"/>
        <v>88.99307662220194</v>
      </c>
      <c r="J63" s="59"/>
      <c r="K63" s="31">
        <v>2061</v>
      </c>
      <c r="L63" s="119">
        <f t="shared" si="22"/>
        <v>0.014037978433567067</v>
      </c>
      <c r="M63" s="62">
        <f t="shared" si="23"/>
        <v>143.87566708129472</v>
      </c>
      <c r="N63" s="118">
        <f t="shared" si="15"/>
        <v>99.92292133325674</v>
      </c>
      <c r="O63" s="60">
        <v>0.6591063729777821</v>
      </c>
      <c r="P63" s="62">
        <f t="shared" si="11"/>
        <v>17.55342768696772</v>
      </c>
      <c r="Q63" s="61">
        <f t="shared" si="12"/>
        <v>252.10078605146336</v>
      </c>
      <c r="R63" s="131">
        <f t="shared" si="13"/>
        <v>96.38102874202804</v>
      </c>
    </row>
    <row r="64" spans="2:18" ht="12.75">
      <c r="B64" s="31">
        <v>2062</v>
      </c>
      <c r="C64" s="59">
        <f t="shared" si="16"/>
        <v>0.912742928492704</v>
      </c>
      <c r="D64" s="59">
        <f t="shared" si="17"/>
        <v>199.6569589167616</v>
      </c>
      <c r="E64" s="59">
        <f t="shared" si="18"/>
        <v>0.9656411707083136</v>
      </c>
      <c r="F64" s="59">
        <f t="shared" si="19"/>
        <v>203.2670760314811</v>
      </c>
      <c r="G64" s="59">
        <f t="shared" si="20"/>
        <v>0.9776764525310053</v>
      </c>
      <c r="H64" s="59">
        <f t="shared" si="21"/>
        <v>204.07536030414943</v>
      </c>
      <c r="I64" s="59">
        <f t="shared" si="14"/>
        <v>89.44193895754854</v>
      </c>
      <c r="J64" s="59"/>
      <c r="K64" s="31">
        <v>2062</v>
      </c>
      <c r="L64" s="119">
        <f t="shared" si="22"/>
        <v>0.012262174161720834</v>
      </c>
      <c r="M64" s="62">
        <f t="shared" si="23"/>
        <v>143.88792925545644</v>
      </c>
      <c r="N64" s="118">
        <f t="shared" si="15"/>
        <v>99.93267178459978</v>
      </c>
      <c r="O64" s="60">
        <v>0.6322280150877481</v>
      </c>
      <c r="P64" s="62">
        <f t="shared" si="11"/>
        <v>17.580306044857753</v>
      </c>
      <c r="Q64" s="61">
        <f t="shared" si="12"/>
        <v>252.7330140665511</v>
      </c>
      <c r="R64" s="131">
        <f t="shared" si="13"/>
        <v>96.52861038992813</v>
      </c>
    </row>
    <row r="65" spans="1:18" ht="12.75">
      <c r="A65" s="68"/>
      <c r="B65" s="31">
        <v>2063</v>
      </c>
      <c r="C65" s="59">
        <f t="shared" si="16"/>
        <v>0.8744077254960104</v>
      </c>
      <c r="D65" s="59">
        <f t="shared" si="17"/>
        <v>200.5313666422576</v>
      </c>
      <c r="E65" s="59">
        <f t="shared" si="18"/>
        <v>0.9260498827092727</v>
      </c>
      <c r="F65" s="59">
        <f t="shared" si="19"/>
        <v>204.19312591419038</v>
      </c>
      <c r="G65" s="59">
        <f t="shared" si="20"/>
        <v>0.937806806796791</v>
      </c>
      <c r="H65" s="59">
        <f t="shared" si="21"/>
        <v>205.01316711094623</v>
      </c>
      <c r="I65" s="59">
        <f t="shared" si="14"/>
        <v>89.8724966868597</v>
      </c>
      <c r="J65" s="59"/>
      <c r="K65" s="31">
        <v>2063</v>
      </c>
      <c r="L65" s="119">
        <f t="shared" si="22"/>
        <v>0.010711009130263148</v>
      </c>
      <c r="M65" s="62">
        <f t="shared" si="23"/>
        <v>143.8986402645867</v>
      </c>
      <c r="N65" s="118">
        <f t="shared" si="15"/>
        <v>99.94118880384791</v>
      </c>
      <c r="O65" s="60">
        <v>0.6064457566324697</v>
      </c>
      <c r="P65" s="62">
        <f t="shared" si="11"/>
        <v>17.60608830331303</v>
      </c>
      <c r="Q65" s="61">
        <f t="shared" si="12"/>
        <v>253.33945982318357</v>
      </c>
      <c r="R65" s="131">
        <f t="shared" si="13"/>
        <v>96.67017365822686</v>
      </c>
    </row>
    <row r="66" spans="2:18" ht="12.75">
      <c r="B66" s="31">
        <v>2064</v>
      </c>
      <c r="C66" s="59">
        <f t="shared" si="16"/>
        <v>0.837682601025178</v>
      </c>
      <c r="D66" s="59">
        <f t="shared" si="17"/>
        <v>201.36904924328277</v>
      </c>
      <c r="E66" s="59">
        <f t="shared" si="18"/>
        <v>0.8880818375181925</v>
      </c>
      <c r="F66" s="59">
        <f t="shared" si="19"/>
        <v>205.08120775170858</v>
      </c>
      <c r="G66" s="59">
        <f t="shared" si="20"/>
        <v>0.8995630452156178</v>
      </c>
      <c r="H66" s="59">
        <f t="shared" si="21"/>
        <v>205.91273015616184</v>
      </c>
      <c r="I66" s="59">
        <f t="shared" si="14"/>
        <v>90.28549627196956</v>
      </c>
      <c r="J66" s="59"/>
      <c r="K66" s="31">
        <v>2064</v>
      </c>
      <c r="L66" s="119">
        <f t="shared" si="22"/>
        <v>0.00935606647528486</v>
      </c>
      <c r="M66" s="62">
        <f t="shared" si="23"/>
        <v>143.90799633106198</v>
      </c>
      <c r="N66" s="118">
        <f t="shared" si="15"/>
        <v>99.94862842016114</v>
      </c>
      <c r="O66" s="60">
        <v>0.5817148986769977</v>
      </c>
      <c r="P66" s="62">
        <f t="shared" si="11"/>
        <v>17.6308191612685</v>
      </c>
      <c r="Q66" s="61">
        <f t="shared" si="12"/>
        <v>253.92117472186058</v>
      </c>
      <c r="R66" s="131">
        <f t="shared" si="13"/>
        <v>96.80596397644436</v>
      </c>
    </row>
    <row r="67" spans="2:18" ht="12.75">
      <c r="B67" s="31">
        <v>2065</v>
      </c>
      <c r="C67" s="59">
        <f t="shared" si="16"/>
        <v>0.8024999317821205</v>
      </c>
      <c r="D67" s="59">
        <f t="shared" si="17"/>
        <v>202.17154917506488</v>
      </c>
      <c r="E67" s="59">
        <f t="shared" si="18"/>
        <v>0.8516704821799466</v>
      </c>
      <c r="F67" s="59">
        <f t="shared" si="19"/>
        <v>205.93287823388852</v>
      </c>
      <c r="G67" s="59">
        <f t="shared" si="20"/>
        <v>0.8628788642317249</v>
      </c>
      <c r="H67" s="59">
        <f t="shared" si="21"/>
        <v>206.77560902039357</v>
      </c>
      <c r="I67" s="59">
        <f t="shared" si="14"/>
        <v>90.68165373399866</v>
      </c>
      <c r="K67" s="31">
        <v>2065</v>
      </c>
      <c r="L67" s="119">
        <f t="shared" si="22"/>
        <v>0.008172524066161325</v>
      </c>
      <c r="M67" s="62">
        <f t="shared" si="23"/>
        <v>143.91616885512815</v>
      </c>
      <c r="N67" s="118">
        <f t="shared" si="15"/>
        <v>99.95512692501075</v>
      </c>
      <c r="O67" s="60">
        <v>0.5579925651089497</v>
      </c>
      <c r="P67" s="62">
        <f t="shared" si="11"/>
        <v>17.65454149483655</v>
      </c>
      <c r="Q67" s="61">
        <f t="shared" si="12"/>
        <v>254.47916728696953</v>
      </c>
      <c r="R67" s="131">
        <f t="shared" si="13"/>
        <v>96.93621676548496</v>
      </c>
    </row>
    <row r="68" spans="2:18" ht="12.75">
      <c r="B68" s="31">
        <v>2066</v>
      </c>
      <c r="C68" s="59">
        <f t="shared" si="16"/>
        <v>0.7687949346472714</v>
      </c>
      <c r="D68" s="59">
        <f t="shared" si="17"/>
        <v>202.94034410971216</v>
      </c>
      <c r="E68" s="59">
        <f t="shared" si="18"/>
        <v>0.8167519924105687</v>
      </c>
      <c r="F68" s="59">
        <f t="shared" si="19"/>
        <v>206.74963022629908</v>
      </c>
      <c r="G68" s="59">
        <f t="shared" si="20"/>
        <v>0.8276906641483551</v>
      </c>
      <c r="H68" s="59">
        <f t="shared" si="21"/>
        <v>207.60329968454192</v>
      </c>
      <c r="I68" s="59">
        <f t="shared" si="14"/>
        <v>91.06165589472619</v>
      </c>
      <c r="J68" s="59"/>
      <c r="K68" s="31">
        <v>2066</v>
      </c>
      <c r="L68" s="119">
        <f t="shared" si="22"/>
        <v>0.007138699771791918</v>
      </c>
      <c r="M68" s="62">
        <f t="shared" si="23"/>
        <v>143.92330755489994</v>
      </c>
      <c r="N68" s="118">
        <f t="shared" si="15"/>
        <v>99.96080336899689</v>
      </c>
      <c r="O68" s="60">
        <v>0.5352376283038066</v>
      </c>
      <c r="P68" s="62">
        <f t="shared" si="11"/>
        <v>17.677296431641693</v>
      </c>
      <c r="Q68" s="61">
        <f t="shared" si="12"/>
        <v>255.01440491527333</v>
      </c>
      <c r="R68" s="131">
        <f t="shared" si="13"/>
        <v>97.06115784578849</v>
      </c>
    </row>
    <row r="69" spans="2:18" ht="12.75">
      <c r="B69" s="31">
        <v>2067</v>
      </c>
      <c r="C69" s="59">
        <f t="shared" si="16"/>
        <v>0.7365055473920861</v>
      </c>
      <c r="D69" s="59">
        <f t="shared" si="17"/>
        <v>203.67684965710424</v>
      </c>
      <c r="E69" s="59">
        <f t="shared" si="18"/>
        <v>0.7832651607217354</v>
      </c>
      <c r="F69" s="59">
        <f t="shared" si="19"/>
        <v>207.5328953870208</v>
      </c>
      <c r="G69" s="59">
        <f t="shared" si="20"/>
        <v>0.7939374388643852</v>
      </c>
      <c r="H69" s="59">
        <f t="shared" si="21"/>
        <v>208.3972371234063</v>
      </c>
      <c r="I69" s="59">
        <f t="shared" si="14"/>
        <v>91.42616156733926</v>
      </c>
      <c r="J69" s="59"/>
      <c r="K69" s="31">
        <v>2067</v>
      </c>
      <c r="L69" s="119">
        <f t="shared" si="22"/>
        <v>0.00623565425066024</v>
      </c>
      <c r="M69" s="62">
        <f t="shared" si="23"/>
        <v>143.9295432091506</v>
      </c>
      <c r="N69" s="118">
        <f t="shared" si="15"/>
        <v>99.9657617428188</v>
      </c>
      <c r="O69" s="60">
        <v>0.5134106378215774</v>
      </c>
      <c r="P69" s="62">
        <f t="shared" si="11"/>
        <v>17.69912342212392</v>
      </c>
      <c r="Q69" s="61">
        <f t="shared" si="12"/>
        <v>255.5278155530949</v>
      </c>
      <c r="R69" s="131">
        <f t="shared" si="13"/>
        <v>97.18100382883723</v>
      </c>
    </row>
    <row r="70" spans="2:18" ht="12.75">
      <c r="B70" s="31">
        <v>2068</v>
      </c>
      <c r="C70" s="59">
        <f t="shared" si="16"/>
        <v>0.7055723144016185</v>
      </c>
      <c r="D70" s="59">
        <f t="shared" si="17"/>
        <v>204.38242197150586</v>
      </c>
      <c r="E70" s="59">
        <f t="shared" si="18"/>
        <v>0.7511512891321442</v>
      </c>
      <c r="F70" s="59">
        <f t="shared" si="19"/>
        <v>208.28404667615294</v>
      </c>
      <c r="G70" s="59">
        <f t="shared" si="20"/>
        <v>0.7615606701074955</v>
      </c>
      <c r="H70" s="59">
        <f t="shared" si="21"/>
        <v>209.1587977935138</v>
      </c>
      <c r="I70" s="59">
        <f t="shared" si="14"/>
        <v>91.77580269862315</v>
      </c>
      <c r="J70" s="59"/>
      <c r="K70" s="31">
        <v>2068</v>
      </c>
      <c r="L70" s="119">
        <f t="shared" si="22"/>
        <v>0.00544684398795172</v>
      </c>
      <c r="M70" s="62">
        <f t="shared" si="23"/>
        <v>143.93499005313856</v>
      </c>
      <c r="N70" s="118">
        <f t="shared" si="15"/>
        <v>99.97009288235222</v>
      </c>
      <c r="O70" s="60">
        <v>0.4924737520112134</v>
      </c>
      <c r="P70" s="62">
        <f t="shared" si="11"/>
        <v>17.720060307934286</v>
      </c>
      <c r="Q70" s="61">
        <f t="shared" si="12"/>
        <v>256.02028930510613</v>
      </c>
      <c r="R70" s="131">
        <f t="shared" si="13"/>
        <v>97.29596249269726</v>
      </c>
    </row>
    <row r="71" spans="2:18" ht="12.75">
      <c r="B71" s="31">
        <v>2069</v>
      </c>
      <c r="C71" s="59">
        <f t="shared" si="16"/>
        <v>0.6759382771967505</v>
      </c>
      <c r="D71" s="59">
        <f t="shared" si="17"/>
        <v>205.05836024870263</v>
      </c>
      <c r="E71" s="59">
        <f t="shared" si="18"/>
        <v>0.7203540862777263</v>
      </c>
      <c r="F71" s="59">
        <f t="shared" si="19"/>
        <v>209.00440076243066</v>
      </c>
      <c r="G71" s="59">
        <f t="shared" si="20"/>
        <v>0.7305042259805118</v>
      </c>
      <c r="H71" s="59">
        <f t="shared" si="21"/>
        <v>209.88930201949432</v>
      </c>
      <c r="I71" s="59">
        <f t="shared" si="14"/>
        <v>92.1111854645733</v>
      </c>
      <c r="J71" s="59"/>
      <c r="K71" s="31">
        <v>2069</v>
      </c>
      <c r="L71" s="119">
        <f t="shared" si="22"/>
        <v>0.004757818223475828</v>
      </c>
      <c r="M71" s="62">
        <f t="shared" si="23"/>
        <v>143.93974787136204</v>
      </c>
      <c r="N71" s="118">
        <f t="shared" si="15"/>
        <v>99.97387613273466</v>
      </c>
      <c r="O71" s="60">
        <v>0.47239067240419613</v>
      </c>
      <c r="P71" s="62">
        <f t="shared" si="11"/>
        <v>17.740143387541305</v>
      </c>
      <c r="Q71" s="61">
        <f t="shared" si="12"/>
        <v>256.4926799775103</v>
      </c>
      <c r="R71" s="131">
        <f t="shared" si="13"/>
        <v>97.40623314224507</v>
      </c>
    </row>
    <row r="72" spans="2:18" ht="12.75">
      <c r="B72" s="31">
        <v>2070</v>
      </c>
      <c r="C72" s="59">
        <f t="shared" si="16"/>
        <v>0.647548869554487</v>
      </c>
      <c r="D72" s="59">
        <f t="shared" si="17"/>
        <v>205.70590911825713</v>
      </c>
      <c r="E72" s="59">
        <f t="shared" si="18"/>
        <v>0.6908195687403396</v>
      </c>
      <c r="F72" s="59">
        <f t="shared" si="19"/>
        <v>209.69522033117102</v>
      </c>
      <c r="G72" s="59">
        <f t="shared" si="20"/>
        <v>0.7007142636450265</v>
      </c>
      <c r="H72" s="59">
        <f t="shared" si="21"/>
        <v>210.59001628313936</v>
      </c>
      <c r="I72" s="59">
        <f t="shared" si="14"/>
        <v>92.432891321328</v>
      </c>
      <c r="J72" s="59"/>
      <c r="K72" s="31">
        <v>2070</v>
      </c>
      <c r="L72" s="119">
        <f t="shared" si="22"/>
        <v>0.004155954218206135</v>
      </c>
      <c r="M72" s="62">
        <f t="shared" si="23"/>
        <v>143.94390382558026</v>
      </c>
      <c r="N72" s="118">
        <f t="shared" si="15"/>
        <v>99.97718080194372</v>
      </c>
      <c r="O72" s="60">
        <v>0.453126580783553</v>
      </c>
      <c r="P72" s="62">
        <f t="shared" si="11"/>
        <v>17.759407479161947</v>
      </c>
      <c r="Q72" s="61">
        <f t="shared" si="12"/>
        <v>256.94580655829384</v>
      </c>
      <c r="R72" s="131">
        <f t="shared" si="13"/>
        <v>97.5120069547043</v>
      </c>
    </row>
    <row r="73" spans="2:18" ht="12.75">
      <c r="B73" s="31">
        <v>2071</v>
      </c>
      <c r="C73" s="59">
        <f t="shared" si="16"/>
        <v>0.6203518170331985</v>
      </c>
      <c r="D73" s="59">
        <f t="shared" si="17"/>
        <v>206.32626093529032</v>
      </c>
      <c r="E73" s="59">
        <f t="shared" si="18"/>
        <v>0.6624959664219856</v>
      </c>
      <c r="F73" s="59">
        <f t="shared" si="19"/>
        <v>210.357716297593</v>
      </c>
      <c r="G73" s="59">
        <f t="shared" si="20"/>
        <v>0.6721391359735823</v>
      </c>
      <c r="H73" s="59">
        <f t="shared" si="21"/>
        <v>211.26215541911296</v>
      </c>
      <c r="I73" s="59">
        <f t="shared" si="14"/>
        <v>92.74147801324425</v>
      </c>
      <c r="J73" s="59"/>
      <c r="K73" s="31">
        <v>2071</v>
      </c>
      <c r="L73" s="119">
        <f t="shared" si="22"/>
        <v>0.003630226009603059</v>
      </c>
      <c r="M73" s="62">
        <f t="shared" si="23"/>
        <v>143.94753405158986</v>
      </c>
      <c r="N73" s="118">
        <f t="shared" si="15"/>
        <v>99.98006743049785</v>
      </c>
      <c r="O73" s="60">
        <v>0.4346480788191997</v>
      </c>
      <c r="P73" s="62">
        <f t="shared" si="11"/>
        <v>17.7778859811263</v>
      </c>
      <c r="Q73" s="61">
        <f t="shared" si="12"/>
        <v>257.380454637113</v>
      </c>
      <c r="R73" s="131">
        <f t="shared" si="13"/>
        <v>97.61346731109145</v>
      </c>
    </row>
    <row r="74" spans="2:18" ht="12.75">
      <c r="B74" s="31">
        <v>2072</v>
      </c>
      <c r="C74" s="59">
        <f t="shared" si="16"/>
        <v>0.5942970407178042</v>
      </c>
      <c r="D74" s="59">
        <f t="shared" si="17"/>
        <v>206.92055797600813</v>
      </c>
      <c r="E74" s="59">
        <f t="shared" si="18"/>
        <v>0.6353336317986842</v>
      </c>
      <c r="F74" s="59">
        <f t="shared" si="19"/>
        <v>210.99304992939167</v>
      </c>
      <c r="G74" s="59">
        <f t="shared" si="20"/>
        <v>0.6447293020085796</v>
      </c>
      <c r="H74" s="59">
        <f t="shared" si="21"/>
        <v>211.90688472112154</v>
      </c>
      <c r="I74" s="59">
        <f aca="true" t="shared" si="24" ref="I74:I102">((($G$10-G74)/$G$10)*100)</f>
        <v>93.03748053986415</v>
      </c>
      <c r="J74" s="59"/>
      <c r="K74" s="31">
        <v>2072</v>
      </c>
      <c r="L74" s="119">
        <f t="shared" si="22"/>
        <v>0.003171002419388272</v>
      </c>
      <c r="M74" s="62">
        <f t="shared" si="23"/>
        <v>143.95070505400923</v>
      </c>
      <c r="N74" s="118">
        <f aca="true" t="shared" si="25" ref="N74:N102">((($L$10-L74)/$L$10)*100)</f>
        <v>99.98258890053987</v>
      </c>
      <c r="O74" s="60">
        <v>0.4169231301649527</v>
      </c>
      <c r="P74" s="62">
        <f t="shared" si="11"/>
        <v>17.795610929780548</v>
      </c>
      <c r="Q74" s="61">
        <f t="shared" si="12"/>
        <v>257.79737776727796</v>
      </c>
      <c r="R74" s="131">
        <f t="shared" si="13"/>
        <v>97.71079011414515</v>
      </c>
    </row>
    <row r="75" spans="2:18" ht="12.75">
      <c r="B75" s="31">
        <v>2073</v>
      </c>
      <c r="C75" s="59">
        <f aca="true" t="shared" si="26" ref="C75:C102">C74-(C74*0.042)</f>
        <v>0.5693365650076564</v>
      </c>
      <c r="D75" s="59">
        <f aca="true" t="shared" si="27" ref="D75:D102">D74+C75</f>
        <v>207.4898945410158</v>
      </c>
      <c r="E75" s="59">
        <f aca="true" t="shared" si="28" ref="E75:E102">E74-(E74*0.041)</f>
        <v>0.6092849528949381</v>
      </c>
      <c r="F75" s="59">
        <f aca="true" t="shared" si="29" ref="F75:F102">F74+E75</f>
        <v>211.6023348822866</v>
      </c>
      <c r="G75" s="59">
        <f aca="true" t="shared" si="30" ref="G75:G102">G74-(G74*0.04078)</f>
        <v>0.6184372410726697</v>
      </c>
      <c r="H75" s="59">
        <f aca="true" t="shared" si="31" ref="H75:H102">H74+G75</f>
        <v>212.52532196219423</v>
      </c>
      <c r="I75" s="59">
        <f t="shared" si="24"/>
        <v>93.3214120834485</v>
      </c>
      <c r="J75" s="59"/>
      <c r="K75" s="31">
        <v>2073</v>
      </c>
      <c r="L75" s="119">
        <f aca="true" t="shared" si="32" ref="L75:L102">L74-(L74*0.1265)</f>
        <v>0.0027698706133356555</v>
      </c>
      <c r="M75" s="62">
        <f aca="true" t="shared" si="33" ref="M75:M102">M74+L75</f>
        <v>143.95347492462258</v>
      </c>
      <c r="N75" s="118">
        <f t="shared" si="25"/>
        <v>99.98479140462157</v>
      </c>
      <c r="O75" s="60">
        <v>0.3999210049168259</v>
      </c>
      <c r="P75" s="62">
        <f t="shared" si="11"/>
        <v>17.812613055028674</v>
      </c>
      <c r="Q75" s="61">
        <f t="shared" si="12"/>
        <v>258.1972987721948</v>
      </c>
      <c r="R75" s="131">
        <f t="shared" si="13"/>
        <v>97.80414409329032</v>
      </c>
    </row>
    <row r="76" spans="2:18" ht="12.75">
      <c r="B76" s="31">
        <v>2074</v>
      </c>
      <c r="C76" s="59">
        <f t="shared" si="26"/>
        <v>0.5454244292773348</v>
      </c>
      <c r="D76" s="59">
        <f t="shared" si="27"/>
        <v>208.03531897029313</v>
      </c>
      <c r="E76" s="59">
        <f t="shared" si="28"/>
        <v>0.5843042698262456</v>
      </c>
      <c r="F76" s="59">
        <f t="shared" si="29"/>
        <v>212.18663915211286</v>
      </c>
      <c r="G76" s="59">
        <f t="shared" si="30"/>
        <v>0.5932173703817263</v>
      </c>
      <c r="H76" s="59">
        <f t="shared" si="31"/>
        <v>213.11853933257595</v>
      </c>
      <c r="I76" s="59">
        <f t="shared" si="24"/>
        <v>93.59376489868546</v>
      </c>
      <c r="J76" s="59"/>
      <c r="K76" s="31">
        <v>2074</v>
      </c>
      <c r="L76" s="119">
        <f t="shared" si="32"/>
        <v>0.002419481980748695</v>
      </c>
      <c r="M76" s="62">
        <f t="shared" si="33"/>
        <v>143.95589440660333</v>
      </c>
      <c r="N76" s="118">
        <f t="shared" si="25"/>
        <v>99.98671529193695</v>
      </c>
      <c r="O76" s="60">
        <v>0.38361222633631775</v>
      </c>
      <c r="P76" s="62">
        <f aca="true" t="shared" si="34" ref="P76:P102">O$10-O76</f>
        <v>17.828921833609183</v>
      </c>
      <c r="Q76" s="61">
        <f aca="true" t="shared" si="35" ref="Q76:Q102">Q75+O76</f>
        <v>258.5809109985311</v>
      </c>
      <c r="R76" s="131">
        <f aca="true" t="shared" si="36" ref="R76:R102">((O$10-O76)/O$10)*100</f>
        <v>97.89369109716594</v>
      </c>
    </row>
    <row r="77" spans="2:18" ht="12.75">
      <c r="B77" s="31">
        <v>2075</v>
      </c>
      <c r="C77" s="59">
        <f t="shared" si="26"/>
        <v>0.5225166032476868</v>
      </c>
      <c r="D77" s="59">
        <f t="shared" si="27"/>
        <v>208.5578355735408</v>
      </c>
      <c r="E77" s="59">
        <f t="shared" si="28"/>
        <v>0.5603477947633695</v>
      </c>
      <c r="F77" s="59">
        <f t="shared" si="29"/>
        <v>212.74698694687623</v>
      </c>
      <c r="G77" s="59">
        <f t="shared" si="30"/>
        <v>0.5690259660175595</v>
      </c>
      <c r="H77" s="59">
        <f t="shared" si="31"/>
        <v>213.6875652985935</v>
      </c>
      <c r="I77" s="59">
        <f t="shared" si="24"/>
        <v>93.85501116611708</v>
      </c>
      <c r="J77" s="59"/>
      <c r="K77" s="31">
        <v>2075</v>
      </c>
      <c r="L77" s="119">
        <f t="shared" si="32"/>
        <v>0.002113417510183985</v>
      </c>
      <c r="M77" s="62">
        <f t="shared" si="33"/>
        <v>143.9580078241135</v>
      </c>
      <c r="N77" s="118">
        <f t="shared" si="25"/>
        <v>99.98839580750692</v>
      </c>
      <c r="O77" s="60">
        <v>0.3679685197463228</v>
      </c>
      <c r="P77" s="62">
        <f t="shared" si="34"/>
        <v>17.844565540199177</v>
      </c>
      <c r="Q77" s="61">
        <f t="shared" si="35"/>
        <v>258.94887951827747</v>
      </c>
      <c r="R77" s="131">
        <f t="shared" si="36"/>
        <v>97.9795863742235</v>
      </c>
    </row>
    <row r="78" spans="2:18" ht="12.75">
      <c r="B78" s="31">
        <v>2076</v>
      </c>
      <c r="C78" s="59">
        <f t="shared" si="26"/>
        <v>0.500570905911284</v>
      </c>
      <c r="D78" s="59">
        <f t="shared" si="27"/>
        <v>209.0584064794521</v>
      </c>
      <c r="E78" s="59">
        <f t="shared" si="28"/>
        <v>0.5373735351780713</v>
      </c>
      <c r="F78" s="59">
        <f t="shared" si="29"/>
        <v>213.2843604820543</v>
      </c>
      <c r="G78" s="59">
        <f t="shared" si="30"/>
        <v>0.5458210871233634</v>
      </c>
      <c r="H78" s="59">
        <f t="shared" si="31"/>
        <v>214.23338638571687</v>
      </c>
      <c r="I78" s="59">
        <f t="shared" si="24"/>
        <v>94.10560381076282</v>
      </c>
      <c r="J78" s="59"/>
      <c r="K78" s="31">
        <v>2076</v>
      </c>
      <c r="L78" s="119">
        <f t="shared" si="32"/>
        <v>0.001846070195145711</v>
      </c>
      <c r="M78" s="62">
        <f t="shared" si="33"/>
        <v>143.95985389430865</v>
      </c>
      <c r="N78" s="118">
        <f t="shared" si="25"/>
        <v>99.98986373785729</v>
      </c>
      <c r="O78" s="60">
        <v>0.3529627635110677</v>
      </c>
      <c r="P78" s="62">
        <f t="shared" si="34"/>
        <v>17.85957129643443</v>
      </c>
      <c r="Q78" s="61">
        <f t="shared" si="35"/>
        <v>259.30184228178854</v>
      </c>
      <c r="R78" s="131">
        <f t="shared" si="36"/>
        <v>98.06197884188266</v>
      </c>
    </row>
    <row r="79" spans="2:18" ht="12.75">
      <c r="B79" s="31">
        <v>2077</v>
      </c>
      <c r="C79" s="59">
        <f t="shared" si="26"/>
        <v>0.47954692786301</v>
      </c>
      <c r="D79" s="59">
        <f t="shared" si="27"/>
        <v>209.5379534073151</v>
      </c>
      <c r="E79" s="59">
        <f t="shared" si="28"/>
        <v>0.5153412202357703</v>
      </c>
      <c r="F79" s="59">
        <f t="shared" si="29"/>
        <v>213.79970170229006</v>
      </c>
      <c r="G79" s="59">
        <f t="shared" si="30"/>
        <v>0.5235625031904727</v>
      </c>
      <c r="H79" s="59">
        <f t="shared" si="31"/>
        <v>214.75694888890735</v>
      </c>
      <c r="I79" s="59">
        <f t="shared" si="24"/>
        <v>94.3459772873599</v>
      </c>
      <c r="J79" s="59"/>
      <c r="K79" s="31">
        <v>2077</v>
      </c>
      <c r="L79" s="119">
        <f t="shared" si="32"/>
        <v>0.0016125423154597785</v>
      </c>
      <c r="M79" s="62">
        <f t="shared" si="33"/>
        <v>143.9614664366241</v>
      </c>
      <c r="N79" s="118">
        <f t="shared" si="25"/>
        <v>99.99114597501834</v>
      </c>
      <c r="O79" s="60">
        <v>0.3385689420150864</v>
      </c>
      <c r="P79" s="62">
        <f t="shared" si="34"/>
        <v>17.873965117930414</v>
      </c>
      <c r="Q79" s="61">
        <f t="shared" si="35"/>
        <v>259.6404112238036</v>
      </c>
      <c r="R79" s="131">
        <f t="shared" si="36"/>
        <v>98.14101134471069</v>
      </c>
    </row>
    <row r="80" spans="2:18" ht="12.75">
      <c r="B80" s="31">
        <v>2078</v>
      </c>
      <c r="C80" s="59">
        <f t="shared" si="26"/>
        <v>0.4594059568927636</v>
      </c>
      <c r="D80" s="59">
        <f t="shared" si="27"/>
        <v>209.99735936420785</v>
      </c>
      <c r="E80" s="59">
        <f t="shared" si="28"/>
        <v>0.4942122302061038</v>
      </c>
      <c r="F80" s="59">
        <f t="shared" si="29"/>
        <v>214.29391393249617</v>
      </c>
      <c r="G80" s="59">
        <f t="shared" si="30"/>
        <v>0.5022116243103653</v>
      </c>
      <c r="H80" s="59">
        <f t="shared" si="31"/>
        <v>215.25916051321772</v>
      </c>
      <c r="I80" s="59">
        <f t="shared" si="24"/>
        <v>94.57654833358136</v>
      </c>
      <c r="J80" s="59"/>
      <c r="K80" s="31">
        <v>2078</v>
      </c>
      <c r="L80" s="119">
        <f t="shared" si="32"/>
        <v>0.0014085557125541165</v>
      </c>
      <c r="M80" s="62">
        <f t="shared" si="33"/>
        <v>143.96287499233665</v>
      </c>
      <c r="N80" s="118">
        <f t="shared" si="25"/>
        <v>99.99226600917852</v>
      </c>
      <c r="O80" s="60">
        <v>0.3247621005597112</v>
      </c>
      <c r="P80" s="62">
        <f t="shared" si="34"/>
        <v>17.88777195938579</v>
      </c>
      <c r="Q80" s="61">
        <f t="shared" si="35"/>
        <v>259.9651733243633</v>
      </c>
      <c r="R80" s="131">
        <f t="shared" si="36"/>
        <v>98.21682090207341</v>
      </c>
    </row>
    <row r="81" spans="2:18" ht="12.75">
      <c r="B81" s="31">
        <v>2079</v>
      </c>
      <c r="C81" s="59">
        <f t="shared" si="26"/>
        <v>0.4401109067032675</v>
      </c>
      <c r="D81" s="59">
        <f t="shared" si="27"/>
        <v>210.43747027091112</v>
      </c>
      <c r="E81" s="59">
        <f t="shared" si="28"/>
        <v>0.4739495287676535</v>
      </c>
      <c r="F81" s="59">
        <f t="shared" si="29"/>
        <v>214.76786346126383</v>
      </c>
      <c r="G81" s="59">
        <f t="shared" si="30"/>
        <v>0.4817314342709886</v>
      </c>
      <c r="H81" s="59">
        <f t="shared" si="31"/>
        <v>215.7408919474887</v>
      </c>
      <c r="I81" s="59">
        <f t="shared" si="24"/>
        <v>94.79771669253792</v>
      </c>
      <c r="J81" s="59"/>
      <c r="K81" s="31">
        <v>2079</v>
      </c>
      <c r="L81" s="119">
        <f t="shared" si="32"/>
        <v>0.0012303734149160207</v>
      </c>
      <c r="M81" s="62">
        <f t="shared" si="33"/>
        <v>143.96410536575158</v>
      </c>
      <c r="N81" s="118">
        <f t="shared" si="25"/>
        <v>99.99324435901744</v>
      </c>
      <c r="O81" s="60">
        <v>0.3115183020988862</v>
      </c>
      <c r="P81" s="62">
        <f t="shared" si="34"/>
        <v>17.901015757846615</v>
      </c>
      <c r="Q81" s="61">
        <f t="shared" si="35"/>
        <v>260.2766916264622</v>
      </c>
      <c r="R81" s="131">
        <f t="shared" si="36"/>
        <v>98.28953894568684</v>
      </c>
    </row>
    <row r="82" spans="2:18" ht="12.75">
      <c r="B82" s="31">
        <v>2080</v>
      </c>
      <c r="C82" s="59">
        <f t="shared" si="26"/>
        <v>0.42162624862173026</v>
      </c>
      <c r="D82" s="59">
        <f t="shared" si="27"/>
        <v>210.85909651953284</v>
      </c>
      <c r="E82" s="59">
        <f t="shared" si="28"/>
        <v>0.4545175980881797</v>
      </c>
      <c r="F82" s="59">
        <f t="shared" si="29"/>
        <v>215.22238105935202</v>
      </c>
      <c r="G82" s="59">
        <f t="shared" si="30"/>
        <v>0.46208642638141767</v>
      </c>
      <c r="H82" s="59">
        <f t="shared" si="31"/>
        <v>216.2029783738701</v>
      </c>
      <c r="I82" s="59">
        <f t="shared" si="24"/>
        <v>95.00986580581622</v>
      </c>
      <c r="J82" s="59"/>
      <c r="K82" s="31">
        <v>2080</v>
      </c>
      <c r="L82" s="119">
        <f t="shared" si="32"/>
        <v>0.001074731177929144</v>
      </c>
      <c r="M82" s="62">
        <f t="shared" si="33"/>
        <v>143.96518009692952</v>
      </c>
      <c r="N82" s="118">
        <f t="shared" si="25"/>
        <v>99.99409894760173</v>
      </c>
      <c r="O82" s="60">
        <v>0.2988145857392936</v>
      </c>
      <c r="P82" s="62">
        <f t="shared" si="34"/>
        <v>17.913719474206207</v>
      </c>
      <c r="Q82" s="61">
        <f t="shared" si="35"/>
        <v>260.5755062122015</v>
      </c>
      <c r="R82" s="131">
        <f t="shared" si="36"/>
        <v>98.35929154748173</v>
      </c>
    </row>
    <row r="83" spans="2:18" ht="12.75">
      <c r="B83" s="31">
        <v>2081</v>
      </c>
      <c r="C83" s="59">
        <f t="shared" si="26"/>
        <v>0.40391794617961757</v>
      </c>
      <c r="D83" s="59">
        <f t="shared" si="27"/>
        <v>211.26301446571244</v>
      </c>
      <c r="E83" s="59">
        <f t="shared" si="28"/>
        <v>0.43588237656656437</v>
      </c>
      <c r="F83" s="59">
        <f t="shared" si="29"/>
        <v>215.65826343591857</v>
      </c>
      <c r="G83" s="59">
        <f t="shared" si="30"/>
        <v>0.4432425419135835</v>
      </c>
      <c r="H83" s="59">
        <f t="shared" si="31"/>
        <v>216.6462209157837</v>
      </c>
      <c r="I83" s="59">
        <f t="shared" si="24"/>
        <v>95.21336347825503</v>
      </c>
      <c r="J83" s="59"/>
      <c r="K83" s="31">
        <v>2081</v>
      </c>
      <c r="L83" s="119">
        <f t="shared" si="32"/>
        <v>0.0009387776839211074</v>
      </c>
      <c r="M83" s="62">
        <f t="shared" si="33"/>
        <v>143.96611887461344</v>
      </c>
      <c r="N83" s="118">
        <f t="shared" si="25"/>
        <v>99.99484543073012</v>
      </c>
      <c r="O83" s="60">
        <v>0.28662892693284525</v>
      </c>
      <c r="P83" s="62">
        <f t="shared" si="34"/>
        <v>17.925905133012655</v>
      </c>
      <c r="Q83" s="61">
        <f t="shared" si="35"/>
        <v>260.86213513913435</v>
      </c>
      <c r="R83" s="131">
        <f t="shared" si="36"/>
        <v>98.42619963817543</v>
      </c>
    </row>
    <row r="84" spans="2:18" ht="12.75">
      <c r="B84" s="31">
        <v>2082</v>
      </c>
      <c r="C84" s="59">
        <f t="shared" si="26"/>
        <v>0.38695339244007365</v>
      </c>
      <c r="D84" s="59">
        <f t="shared" si="27"/>
        <v>211.6499678581525</v>
      </c>
      <c r="E84" s="59">
        <f t="shared" si="28"/>
        <v>0.4180111991273352</v>
      </c>
      <c r="F84" s="59">
        <f t="shared" si="29"/>
        <v>216.0762746350459</v>
      </c>
      <c r="G84" s="59">
        <f t="shared" si="30"/>
        <v>0.42516711105434757</v>
      </c>
      <c r="H84" s="59">
        <f t="shared" si="31"/>
        <v>217.07138802683804</v>
      </c>
      <c r="I84" s="59">
        <f t="shared" si="24"/>
        <v>95.40856251561179</v>
      </c>
      <c r="J84" s="59"/>
      <c r="K84" s="31">
        <v>2082</v>
      </c>
      <c r="L84" s="119">
        <f t="shared" si="32"/>
        <v>0.0008200223069050873</v>
      </c>
      <c r="M84" s="62">
        <f t="shared" si="33"/>
        <v>143.96693889692034</v>
      </c>
      <c r="N84" s="118">
        <f t="shared" si="25"/>
        <v>99.99549748374277</v>
      </c>
      <c r="O84" s="60">
        <v>0.27494019929252383</v>
      </c>
      <c r="P84" s="62">
        <f t="shared" si="34"/>
        <v>17.937593860652978</v>
      </c>
      <c r="Q84" s="61">
        <f t="shared" si="35"/>
        <v>261.1370753384269</v>
      </c>
      <c r="R84" s="131">
        <f t="shared" si="36"/>
        <v>98.49037921693065</v>
      </c>
    </row>
    <row r="85" spans="2:18" ht="12.75">
      <c r="B85" s="31">
        <v>2083</v>
      </c>
      <c r="C85" s="59">
        <f t="shared" si="26"/>
        <v>0.3707013499575906</v>
      </c>
      <c r="D85" s="59">
        <f t="shared" si="27"/>
        <v>212.0206692081101</v>
      </c>
      <c r="E85" s="59">
        <f t="shared" si="28"/>
        <v>0.40087273996311446</v>
      </c>
      <c r="F85" s="59">
        <f t="shared" si="29"/>
        <v>216.47714737500903</v>
      </c>
      <c r="G85" s="59">
        <f t="shared" si="30"/>
        <v>0.4078287962655513</v>
      </c>
      <c r="H85" s="59">
        <f t="shared" si="31"/>
        <v>217.4792168231036</v>
      </c>
      <c r="I85" s="59">
        <f t="shared" si="24"/>
        <v>95.59580133622515</v>
      </c>
      <c r="J85" s="59"/>
      <c r="K85" s="31">
        <v>2083</v>
      </c>
      <c r="L85" s="119">
        <f t="shared" si="32"/>
        <v>0.0007162894850815938</v>
      </c>
      <c r="M85" s="62">
        <f t="shared" si="33"/>
        <v>143.9676551864054</v>
      </c>
      <c r="N85" s="118">
        <f t="shared" si="25"/>
        <v>99.99606705204931</v>
      </c>
      <c r="O85" s="60">
        <v>0.2637281379653747</v>
      </c>
      <c r="P85" s="62">
        <f t="shared" si="34"/>
        <v>17.948805921980124</v>
      </c>
      <c r="Q85" s="61">
        <f t="shared" si="35"/>
        <v>261.40080347639224</v>
      </c>
      <c r="R85" s="131">
        <f t="shared" si="36"/>
        <v>98.5519415524642</v>
      </c>
    </row>
    <row r="86" spans="2:18" ht="12.75">
      <c r="B86" s="31">
        <v>2084</v>
      </c>
      <c r="C86" s="59">
        <f t="shared" si="26"/>
        <v>0.3551318932593718</v>
      </c>
      <c r="D86" s="59">
        <f t="shared" si="27"/>
        <v>212.37580110136946</v>
      </c>
      <c r="E86" s="59">
        <f t="shared" si="28"/>
        <v>0.38443695762462676</v>
      </c>
      <c r="F86" s="59">
        <f t="shared" si="29"/>
        <v>216.86158433263364</v>
      </c>
      <c r="G86" s="59">
        <f t="shared" si="30"/>
        <v>0.3911975379538421</v>
      </c>
      <c r="H86" s="59">
        <f t="shared" si="31"/>
        <v>217.87041436105744</v>
      </c>
      <c r="I86" s="59">
        <f t="shared" si="24"/>
        <v>95.77540455773389</v>
      </c>
      <c r="J86" s="59"/>
      <c r="K86" s="31">
        <v>2084</v>
      </c>
      <c r="L86" s="119">
        <f t="shared" si="32"/>
        <v>0.0006256788652187721</v>
      </c>
      <c r="M86" s="62">
        <f t="shared" si="33"/>
        <v>143.96828086527063</v>
      </c>
      <c r="N86" s="118">
        <f t="shared" si="25"/>
        <v>99.99656456996506</v>
      </c>
      <c r="O86" s="60">
        <v>0.25297330449914673</v>
      </c>
      <c r="P86" s="62">
        <f t="shared" si="34"/>
        <v>17.959560755446354</v>
      </c>
      <c r="Q86" s="61">
        <f t="shared" si="35"/>
        <v>261.6537767808914</v>
      </c>
      <c r="R86" s="131">
        <f t="shared" si="36"/>
        <v>98.61099337595472</v>
      </c>
    </row>
    <row r="87" spans="2:18" ht="12.75">
      <c r="B87" s="31">
        <v>2085</v>
      </c>
      <c r="C87" s="59">
        <f t="shared" si="26"/>
        <v>0.34021635374247816</v>
      </c>
      <c r="D87" s="59">
        <f t="shared" si="27"/>
        <v>212.71601745511194</v>
      </c>
      <c r="E87" s="59">
        <f t="shared" si="28"/>
        <v>0.3686750423620171</v>
      </c>
      <c r="F87" s="59">
        <f t="shared" si="29"/>
        <v>217.23025937499565</v>
      </c>
      <c r="G87" s="59">
        <f t="shared" si="30"/>
        <v>0.3752445023560844</v>
      </c>
      <c r="H87" s="59">
        <f t="shared" si="31"/>
        <v>218.24565886341352</v>
      </c>
      <c r="I87" s="59">
        <f t="shared" si="24"/>
        <v>95.9476835598695</v>
      </c>
      <c r="J87" s="59"/>
      <c r="K87" s="31">
        <v>2085</v>
      </c>
      <c r="L87" s="119">
        <f t="shared" si="32"/>
        <v>0.0005465304887685975</v>
      </c>
      <c r="M87" s="62">
        <f t="shared" si="33"/>
        <v>143.9688273957594</v>
      </c>
      <c r="N87" s="118">
        <f t="shared" si="25"/>
        <v>99.99699915186447</v>
      </c>
      <c r="O87" s="60">
        <v>0.24265705314167152</v>
      </c>
      <c r="P87" s="62">
        <f t="shared" si="34"/>
        <v>17.96987700680383</v>
      </c>
      <c r="Q87" s="61">
        <f t="shared" si="35"/>
        <v>261.8964338340331</v>
      </c>
      <c r="R87" s="131">
        <f t="shared" si="36"/>
        <v>98.66763706608329</v>
      </c>
    </row>
    <row r="88" spans="2:18" ht="12.75">
      <c r="B88" s="31">
        <v>2086</v>
      </c>
      <c r="C88" s="59">
        <f t="shared" si="26"/>
        <v>0.32592726688529405</v>
      </c>
      <c r="D88" s="59">
        <f t="shared" si="27"/>
        <v>213.04194472199723</v>
      </c>
      <c r="E88" s="59">
        <f t="shared" si="28"/>
        <v>0.35355936562517437</v>
      </c>
      <c r="F88" s="59">
        <f t="shared" si="29"/>
        <v>217.58381874062084</v>
      </c>
      <c r="G88" s="59">
        <f t="shared" si="30"/>
        <v>0.3599420315500033</v>
      </c>
      <c r="H88" s="59">
        <f t="shared" si="31"/>
        <v>218.60560089496352</v>
      </c>
      <c r="I88" s="59">
        <f t="shared" si="24"/>
        <v>96.11293702429802</v>
      </c>
      <c r="J88" s="59"/>
      <c r="K88" s="31">
        <v>2086</v>
      </c>
      <c r="L88" s="119">
        <f t="shared" si="32"/>
        <v>0.0004773943819393699</v>
      </c>
      <c r="M88" s="62">
        <f t="shared" si="33"/>
        <v>143.96930479014134</v>
      </c>
      <c r="N88" s="118">
        <f t="shared" si="25"/>
        <v>99.99737875915363</v>
      </c>
      <c r="O88" s="60">
        <v>0.23276149851455416</v>
      </c>
      <c r="P88" s="62">
        <f t="shared" si="34"/>
        <v>17.979772561430945</v>
      </c>
      <c r="Q88" s="61">
        <f t="shared" si="35"/>
        <v>262.1291953325476</v>
      </c>
      <c r="R88" s="131">
        <f t="shared" si="36"/>
        <v>98.72197082652839</v>
      </c>
    </row>
    <row r="89" spans="2:18" ht="12.75">
      <c r="B89" s="31">
        <v>2087</v>
      </c>
      <c r="C89" s="59">
        <f t="shared" si="26"/>
        <v>0.3122383216761117</v>
      </c>
      <c r="D89" s="59">
        <f t="shared" si="27"/>
        <v>213.35418304367334</v>
      </c>
      <c r="E89" s="59">
        <f t="shared" si="28"/>
        <v>0.3390634316345422</v>
      </c>
      <c r="F89" s="59">
        <f t="shared" si="29"/>
        <v>217.92288217225538</v>
      </c>
      <c r="G89" s="59">
        <f t="shared" si="30"/>
        <v>0.3452635955033942</v>
      </c>
      <c r="H89" s="59">
        <f t="shared" si="31"/>
        <v>218.9508644904669</v>
      </c>
      <c r="I89" s="59">
        <f t="shared" si="24"/>
        <v>96.27145145244715</v>
      </c>
      <c r="J89" s="59"/>
      <c r="K89" s="31">
        <v>2087</v>
      </c>
      <c r="L89" s="119">
        <f t="shared" si="32"/>
        <v>0.0004170039926240396</v>
      </c>
      <c r="M89" s="62">
        <f t="shared" si="33"/>
        <v>143.96972179413396</v>
      </c>
      <c r="N89" s="118">
        <f t="shared" si="25"/>
        <v>99.9977103461207</v>
      </c>
      <c r="O89" s="60">
        <v>0.22326948460513066</v>
      </c>
      <c r="P89" s="62">
        <f t="shared" si="34"/>
        <v>17.98926457534037</v>
      </c>
      <c r="Q89" s="61">
        <f t="shared" si="35"/>
        <v>262.35246481715274</v>
      </c>
      <c r="R89" s="131">
        <f t="shared" si="36"/>
        <v>98.77408885622259</v>
      </c>
    </row>
    <row r="90" spans="2:18" ht="12.75">
      <c r="B90" s="31">
        <v>2088</v>
      </c>
      <c r="C90" s="59">
        <f t="shared" si="26"/>
        <v>0.299124312165715</v>
      </c>
      <c r="D90" s="59">
        <f t="shared" si="27"/>
        <v>213.65330735583905</v>
      </c>
      <c r="E90" s="59">
        <f t="shared" si="28"/>
        <v>0.325161830937526</v>
      </c>
      <c r="F90" s="59">
        <f t="shared" si="29"/>
        <v>218.24804400319292</v>
      </c>
      <c r="G90" s="59">
        <f t="shared" si="30"/>
        <v>0.3311837460787658</v>
      </c>
      <c r="H90" s="59">
        <f t="shared" si="31"/>
        <v>219.28204823654568</v>
      </c>
      <c r="I90" s="59">
        <f t="shared" si="24"/>
        <v>96.42350166221635</v>
      </c>
      <c r="J90" s="59"/>
      <c r="K90" s="31">
        <v>2088</v>
      </c>
      <c r="L90" s="119">
        <f t="shared" si="32"/>
        <v>0.00036425298755709857</v>
      </c>
      <c r="M90" s="62">
        <f t="shared" si="33"/>
        <v>143.97008604712153</v>
      </c>
      <c r="N90" s="118">
        <f t="shared" si="25"/>
        <v>99.99799998733643</v>
      </c>
      <c r="O90" s="60">
        <v>0.21416455502293344</v>
      </c>
      <c r="P90" s="62">
        <f t="shared" si="34"/>
        <v>17.998369504922568</v>
      </c>
      <c r="Q90" s="61">
        <f t="shared" si="35"/>
        <v>262.56662937217567</v>
      </c>
      <c r="R90" s="131">
        <f t="shared" si="36"/>
        <v>98.82408151266583</v>
      </c>
    </row>
    <row r="91" spans="2:18" ht="12.75">
      <c r="B91" s="31">
        <v>2089</v>
      </c>
      <c r="C91" s="59">
        <f t="shared" si="26"/>
        <v>0.28656109105475497</v>
      </c>
      <c r="D91" s="59">
        <f t="shared" si="27"/>
        <v>213.9398684468938</v>
      </c>
      <c r="E91" s="59">
        <f t="shared" si="28"/>
        <v>0.31183019586908745</v>
      </c>
      <c r="F91" s="59">
        <f t="shared" si="29"/>
        <v>218.559874199062</v>
      </c>
      <c r="G91" s="59">
        <f t="shared" si="30"/>
        <v>0.3176780729136737</v>
      </c>
      <c r="H91" s="59">
        <f t="shared" si="31"/>
        <v>219.59972630945936</v>
      </c>
      <c r="I91" s="59">
        <f t="shared" si="24"/>
        <v>96.56935126443116</v>
      </c>
      <c r="J91" s="59"/>
      <c r="K91" s="31">
        <v>2089</v>
      </c>
      <c r="L91" s="119">
        <f t="shared" si="32"/>
        <v>0.0003181749846311256</v>
      </c>
      <c r="M91" s="62">
        <f t="shared" si="33"/>
        <v>143.97040422210617</v>
      </c>
      <c r="N91" s="118">
        <f t="shared" si="25"/>
        <v>99.99825298893836</v>
      </c>
      <c r="O91" s="60">
        <v>0.20543092446909822</v>
      </c>
      <c r="P91" s="62">
        <f t="shared" si="34"/>
        <v>18.007103135476402</v>
      </c>
      <c r="Q91" s="61">
        <f t="shared" si="35"/>
        <v>262.7720602966448</v>
      </c>
      <c r="R91" s="131">
        <f t="shared" si="36"/>
        <v>98.87203546857931</v>
      </c>
    </row>
    <row r="92" spans="2:18" ht="12.75">
      <c r="B92" s="31">
        <v>2090</v>
      </c>
      <c r="C92" s="59">
        <f t="shared" si="26"/>
        <v>0.27452552523045526</v>
      </c>
      <c r="D92" s="59">
        <f t="shared" si="27"/>
        <v>214.21439397212424</v>
      </c>
      <c r="E92" s="59">
        <f t="shared" si="28"/>
        <v>0.29904515783845487</v>
      </c>
      <c r="F92" s="59">
        <f t="shared" si="29"/>
        <v>218.85891935690046</v>
      </c>
      <c r="G92" s="59">
        <f t="shared" si="30"/>
        <v>0.3047231611002541</v>
      </c>
      <c r="H92" s="59">
        <f t="shared" si="31"/>
        <v>219.9044494705596</v>
      </c>
      <c r="I92" s="59">
        <f t="shared" si="24"/>
        <v>96.70925311986767</v>
      </c>
      <c r="J92" s="59"/>
      <c r="K92" s="31">
        <v>2090</v>
      </c>
      <c r="L92" s="119">
        <f t="shared" si="32"/>
        <v>0.0002779258490752882</v>
      </c>
      <c r="M92" s="62">
        <f t="shared" si="33"/>
        <v>143.97068214795524</v>
      </c>
      <c r="N92" s="118">
        <f t="shared" si="25"/>
        <v>99.99847398583765</v>
      </c>
      <c r="O92" s="60">
        <v>0.1970534513692484</v>
      </c>
      <c r="P92" s="62">
        <f t="shared" si="34"/>
        <v>18.01548060857625</v>
      </c>
      <c r="Q92" s="61">
        <f t="shared" si="35"/>
        <v>262.969113748014</v>
      </c>
      <c r="R92" s="131">
        <f t="shared" si="36"/>
        <v>98.91803386217065</v>
      </c>
    </row>
    <row r="93" spans="2:18" ht="12.75">
      <c r="B93" s="31">
        <v>2091</v>
      </c>
      <c r="C93" s="59">
        <f t="shared" si="26"/>
        <v>0.26299545317077616</v>
      </c>
      <c r="D93" s="59">
        <f t="shared" si="27"/>
        <v>214.47738942529503</v>
      </c>
      <c r="E93" s="59">
        <f t="shared" si="28"/>
        <v>0.2867843063670782</v>
      </c>
      <c r="F93" s="59">
        <f t="shared" si="29"/>
        <v>219.14570366326754</v>
      </c>
      <c r="G93" s="59">
        <f t="shared" si="30"/>
        <v>0.29229655059058574</v>
      </c>
      <c r="H93" s="59">
        <f t="shared" si="31"/>
        <v>220.19674602115018</v>
      </c>
      <c r="I93" s="59">
        <f t="shared" si="24"/>
        <v>96.84344977763946</v>
      </c>
      <c r="J93" s="59"/>
      <c r="K93" s="31">
        <v>2091</v>
      </c>
      <c r="L93" s="119">
        <f t="shared" si="32"/>
        <v>0.00024276822916726424</v>
      </c>
      <c r="M93" s="62">
        <f t="shared" si="33"/>
        <v>143.9709249161844</v>
      </c>
      <c r="N93" s="118">
        <f t="shared" si="25"/>
        <v>99.99866702662919</v>
      </c>
      <c r="O93" s="60">
        <v>0.18901761162241043</v>
      </c>
      <c r="P93" s="62">
        <f t="shared" si="34"/>
        <v>18.02351644832309</v>
      </c>
      <c r="Q93" s="61">
        <f t="shared" si="35"/>
        <v>263.15813135963646</v>
      </c>
      <c r="R93" s="131">
        <f t="shared" si="36"/>
        <v>98.96215644127132</v>
      </c>
    </row>
    <row r="94" spans="2:18" ht="12.75">
      <c r="B94" s="31">
        <v>2092</v>
      </c>
      <c r="C94" s="59">
        <f t="shared" si="26"/>
        <v>0.25194964413760357</v>
      </c>
      <c r="D94" s="59">
        <f t="shared" si="27"/>
        <v>214.72933906943263</v>
      </c>
      <c r="E94" s="59">
        <f t="shared" si="28"/>
        <v>0.27502614980602796</v>
      </c>
      <c r="F94" s="59">
        <f t="shared" si="29"/>
        <v>219.42072981307356</v>
      </c>
      <c r="G94" s="59">
        <f t="shared" si="30"/>
        <v>0.28037669725750164</v>
      </c>
      <c r="H94" s="59">
        <f t="shared" si="31"/>
        <v>220.47712271840768</v>
      </c>
      <c r="I94" s="59">
        <f t="shared" si="24"/>
        <v>96.97217389570733</v>
      </c>
      <c r="J94" s="59"/>
      <c r="K94" s="31">
        <v>2092</v>
      </c>
      <c r="L94" s="119">
        <f t="shared" si="32"/>
        <v>0.00021205804817760532</v>
      </c>
      <c r="M94" s="62">
        <f t="shared" si="33"/>
        <v>143.9711369742326</v>
      </c>
      <c r="N94" s="118">
        <f t="shared" si="25"/>
        <v>99.99883564776061</v>
      </c>
      <c r="O94" s="60">
        <v>0.18130947342044854</v>
      </c>
      <c r="P94" s="62">
        <f t="shared" si="34"/>
        <v>18.031224586525052</v>
      </c>
      <c r="Q94" s="61">
        <f t="shared" si="35"/>
        <v>263.3394408330569</v>
      </c>
      <c r="R94" s="131">
        <f t="shared" si="36"/>
        <v>99.00447970159628</v>
      </c>
    </row>
    <row r="95" spans="2:18" ht="12.75">
      <c r="B95" s="31">
        <v>2093</v>
      </c>
      <c r="C95" s="59">
        <f t="shared" si="26"/>
        <v>0.2413677590838242</v>
      </c>
      <c r="D95" s="59">
        <f t="shared" si="27"/>
        <v>214.97070682851646</v>
      </c>
      <c r="E95" s="59">
        <f t="shared" si="28"/>
        <v>0.26375007766398084</v>
      </c>
      <c r="F95" s="59">
        <f t="shared" si="29"/>
        <v>219.68447989073755</v>
      </c>
      <c r="G95" s="59">
        <f t="shared" si="30"/>
        <v>0.2689429355433407</v>
      </c>
      <c r="H95" s="59">
        <f t="shared" si="31"/>
        <v>220.74606565395104</v>
      </c>
      <c r="I95" s="59">
        <f t="shared" si="24"/>
        <v>97.09564864424037</v>
      </c>
      <c r="J95" s="59"/>
      <c r="K95" s="31">
        <v>2093</v>
      </c>
      <c r="L95" s="119">
        <f t="shared" si="32"/>
        <v>0.00018523270508313824</v>
      </c>
      <c r="M95" s="62">
        <f t="shared" si="33"/>
        <v>143.97132220693769</v>
      </c>
      <c r="N95" s="118">
        <f t="shared" si="25"/>
        <v>99.99898293831889</v>
      </c>
      <c r="O95" s="60">
        <v>0.17391567309436262</v>
      </c>
      <c r="P95" s="62">
        <f t="shared" si="34"/>
        <v>18.038618386851137</v>
      </c>
      <c r="Q95" s="61">
        <f t="shared" si="35"/>
        <v>263.5133565061513</v>
      </c>
      <c r="R95" s="131">
        <f t="shared" si="36"/>
        <v>99.04507701936518</v>
      </c>
    </row>
    <row r="96" spans="2:18" ht="12.75">
      <c r="B96" s="31">
        <v>2094</v>
      </c>
      <c r="C96" s="59">
        <f t="shared" si="26"/>
        <v>0.23123031320230358</v>
      </c>
      <c r="D96" s="59">
        <f t="shared" si="27"/>
        <v>215.20193714171876</v>
      </c>
      <c r="E96" s="59">
        <f t="shared" si="28"/>
        <v>0.2529363244797576</v>
      </c>
      <c r="F96" s="59">
        <f t="shared" si="29"/>
        <v>219.9374162152173</v>
      </c>
      <c r="G96" s="59">
        <f t="shared" si="30"/>
        <v>0.25797544263188327</v>
      </c>
      <c r="H96" s="59">
        <f t="shared" si="31"/>
        <v>221.0040410965829</v>
      </c>
      <c r="I96" s="59">
        <f t="shared" si="24"/>
        <v>97.21408809252826</v>
      </c>
      <c r="J96" s="59"/>
      <c r="K96" s="31">
        <v>2094</v>
      </c>
      <c r="L96" s="119">
        <f t="shared" si="32"/>
        <v>0.00016180076789012126</v>
      </c>
      <c r="M96" s="62">
        <f t="shared" si="33"/>
        <v>143.97148400770558</v>
      </c>
      <c r="N96" s="118">
        <f t="shared" si="25"/>
        <v>99.99911159662153</v>
      </c>
      <c r="O96" s="60">
        <v>0.16682339194557452</v>
      </c>
      <c r="P96" s="62">
        <f t="shared" si="34"/>
        <v>18.045710667999927</v>
      </c>
      <c r="Q96" s="61">
        <f t="shared" si="35"/>
        <v>263.68017989809687</v>
      </c>
      <c r="R96" s="131">
        <f t="shared" si="36"/>
        <v>99.08401877851549</v>
      </c>
    </row>
    <row r="97" spans="2:18" ht="12.75">
      <c r="B97" s="31">
        <v>2095</v>
      </c>
      <c r="C97" s="59">
        <f t="shared" si="26"/>
        <v>0.22151864004780683</v>
      </c>
      <c r="D97" s="59">
        <f t="shared" si="27"/>
        <v>215.42345578176656</v>
      </c>
      <c r="E97" s="59">
        <f t="shared" si="28"/>
        <v>0.24256593517608754</v>
      </c>
      <c r="F97" s="59">
        <f t="shared" si="29"/>
        <v>220.17998215039339</v>
      </c>
      <c r="G97" s="59">
        <f t="shared" si="30"/>
        <v>0.24745520408135507</v>
      </c>
      <c r="H97" s="59">
        <f t="shared" si="31"/>
        <v>221.25149630066426</v>
      </c>
      <c r="I97" s="59">
        <f t="shared" si="24"/>
        <v>97.32769758011496</v>
      </c>
      <c r="J97" s="59"/>
      <c r="K97" s="31">
        <v>2095</v>
      </c>
      <c r="L97" s="119">
        <f t="shared" si="32"/>
        <v>0.0001413329707520209</v>
      </c>
      <c r="M97" s="62">
        <f t="shared" si="33"/>
        <v>143.97162534067633</v>
      </c>
      <c r="N97" s="118">
        <f t="shared" si="25"/>
        <v>99.99922397964892</v>
      </c>
      <c r="O97" s="60">
        <v>0.160020334022034</v>
      </c>
      <c r="P97" s="62">
        <f t="shared" si="34"/>
        <v>18.05251372592347</v>
      </c>
      <c r="Q97" s="61">
        <f t="shared" si="35"/>
        <v>263.8402002321189</v>
      </c>
      <c r="R97" s="131">
        <f t="shared" si="36"/>
        <v>99.12137249272762</v>
      </c>
    </row>
    <row r="98" spans="2:18" ht="12.75">
      <c r="B98" s="31">
        <v>2096</v>
      </c>
      <c r="C98" s="59">
        <f t="shared" si="26"/>
        <v>0.21221485716579894</v>
      </c>
      <c r="D98" s="59">
        <f t="shared" si="27"/>
        <v>215.63567063893237</v>
      </c>
      <c r="E98" s="59">
        <f t="shared" si="28"/>
        <v>0.23262073183386794</v>
      </c>
      <c r="F98" s="59">
        <f t="shared" si="29"/>
        <v>220.41260288222725</v>
      </c>
      <c r="G98" s="59">
        <f t="shared" si="30"/>
        <v>0.2373639808589174</v>
      </c>
      <c r="H98" s="59">
        <f t="shared" si="31"/>
        <v>221.4888602815232</v>
      </c>
      <c r="I98" s="59">
        <f t="shared" si="24"/>
        <v>97.43667407279787</v>
      </c>
      <c r="J98" s="59"/>
      <c r="K98" s="31">
        <v>2096</v>
      </c>
      <c r="L98" s="119">
        <f t="shared" si="32"/>
        <v>0.00012345434995189025</v>
      </c>
      <c r="M98" s="62">
        <f t="shared" si="33"/>
        <v>143.9717487950263</v>
      </c>
      <c r="N98" s="118">
        <f t="shared" si="25"/>
        <v>99.99932214622332</v>
      </c>
      <c r="O98" s="60">
        <v>0.15349470480061544</v>
      </c>
      <c r="P98" s="62">
        <f t="shared" si="34"/>
        <v>18.059039355144886</v>
      </c>
      <c r="Q98" s="61">
        <f t="shared" si="35"/>
        <v>263.9936949369195</v>
      </c>
      <c r="R98" s="131">
        <f t="shared" si="36"/>
        <v>99.15720292247418</v>
      </c>
    </row>
    <row r="99" spans="2:18" ht="12.75">
      <c r="B99" s="31">
        <v>2097</v>
      </c>
      <c r="C99" s="59">
        <f t="shared" si="26"/>
        <v>0.20330183316483538</v>
      </c>
      <c r="D99" s="59">
        <f t="shared" si="27"/>
        <v>215.8389724720972</v>
      </c>
      <c r="E99" s="59">
        <f t="shared" si="28"/>
        <v>0.22308328182867937</v>
      </c>
      <c r="F99" s="59">
        <f t="shared" si="29"/>
        <v>220.63568616405593</v>
      </c>
      <c r="G99" s="59">
        <f t="shared" si="30"/>
        <v>0.22768427771949076</v>
      </c>
      <c r="H99" s="59">
        <f t="shared" si="31"/>
        <v>221.7165445592427</v>
      </c>
      <c r="I99" s="59">
        <f t="shared" si="24"/>
        <v>97.54120650410918</v>
      </c>
      <c r="J99" s="59"/>
      <c r="K99" s="31">
        <v>2097</v>
      </c>
      <c r="L99" s="119">
        <f t="shared" si="32"/>
        <v>0.00010783737468297614</v>
      </c>
      <c r="M99" s="62">
        <f t="shared" si="33"/>
        <v>143.97185663240097</v>
      </c>
      <c r="N99" s="118">
        <f t="shared" si="25"/>
        <v>99.99940789472609</v>
      </c>
      <c r="O99" s="60">
        <v>0.14723519073884636</v>
      </c>
      <c r="P99" s="62">
        <f t="shared" si="34"/>
        <v>18.065298869206654</v>
      </c>
      <c r="Q99" s="61">
        <f t="shared" si="35"/>
        <v>264.14093012765835</v>
      </c>
      <c r="R99" s="131">
        <f t="shared" si="36"/>
        <v>99.19157218729568</v>
      </c>
    </row>
    <row r="100" spans="2:18" ht="12.75">
      <c r="B100" s="31">
        <v>2098</v>
      </c>
      <c r="C100" s="59">
        <f t="shared" si="26"/>
        <v>0.1947631561719123</v>
      </c>
      <c r="D100" s="59">
        <f t="shared" si="27"/>
        <v>216.0337356282691</v>
      </c>
      <c r="E100" s="59">
        <f t="shared" si="28"/>
        <v>0.2139368672737035</v>
      </c>
      <c r="F100" s="59">
        <f t="shared" si="29"/>
        <v>220.84962303132963</v>
      </c>
      <c r="G100" s="59">
        <f t="shared" si="30"/>
        <v>0.21839931287408992</v>
      </c>
      <c r="H100" s="59">
        <f t="shared" si="31"/>
        <v>221.93494387211678</v>
      </c>
      <c r="I100" s="59">
        <f t="shared" si="24"/>
        <v>97.64147610287161</v>
      </c>
      <c r="J100" s="59"/>
      <c r="K100" s="31">
        <v>2098</v>
      </c>
      <c r="L100" s="119">
        <f t="shared" si="32"/>
        <v>9.419594678557965E-05</v>
      </c>
      <c r="M100" s="62">
        <f t="shared" si="33"/>
        <v>143.97195082834776</v>
      </c>
      <c r="N100" s="118">
        <f t="shared" si="25"/>
        <v>99.99948279604322</v>
      </c>
      <c r="O100" s="60">
        <v>0.1412309396605162</v>
      </c>
      <c r="P100" s="62">
        <f t="shared" si="34"/>
        <v>18.071303120284984</v>
      </c>
      <c r="Q100" s="61">
        <f t="shared" si="35"/>
        <v>264.28216106731884</v>
      </c>
      <c r="R100" s="131">
        <f t="shared" si="36"/>
        <v>99.22453987349776</v>
      </c>
    </row>
    <row r="101" spans="2:18" ht="12.75">
      <c r="B101" s="31">
        <v>2099</v>
      </c>
      <c r="C101" s="59">
        <f t="shared" si="26"/>
        <v>0.18658310361269198</v>
      </c>
      <c r="D101" s="59">
        <f t="shared" si="27"/>
        <v>216.2203187318818</v>
      </c>
      <c r="E101" s="59">
        <f t="shared" si="28"/>
        <v>0.20516545571548167</v>
      </c>
      <c r="F101" s="59">
        <f t="shared" si="29"/>
        <v>221.0547884870451</v>
      </c>
      <c r="G101" s="59">
        <f t="shared" si="30"/>
        <v>0.20949298889508453</v>
      </c>
      <c r="H101" s="59">
        <f t="shared" si="31"/>
        <v>222.14443686101185</v>
      </c>
      <c r="I101" s="59">
        <f t="shared" si="24"/>
        <v>97.7376567073965</v>
      </c>
      <c r="J101" s="59"/>
      <c r="K101" s="31">
        <v>2099</v>
      </c>
      <c r="L101" s="119">
        <f t="shared" si="32"/>
        <v>8.228015951720383E-05</v>
      </c>
      <c r="M101" s="62">
        <f t="shared" si="33"/>
        <v>143.97203310850728</v>
      </c>
      <c r="N101" s="118">
        <f t="shared" si="25"/>
        <v>99.99954822234376</v>
      </c>
      <c r="O101" s="60">
        <v>0.13547154194116034</v>
      </c>
      <c r="P101" s="62">
        <f t="shared" si="34"/>
        <v>18.07706251800434</v>
      </c>
      <c r="Q101" s="61">
        <f t="shared" si="35"/>
        <v>264.41763260926</v>
      </c>
      <c r="R101" s="131">
        <f t="shared" si="36"/>
        <v>99.25616313745653</v>
      </c>
    </row>
    <row r="102" spans="2:18" s="63" customFormat="1" ht="12.75">
      <c r="B102" s="63">
        <v>2100</v>
      </c>
      <c r="C102" s="64">
        <f t="shared" si="26"/>
        <v>0.17874661326095892</v>
      </c>
      <c r="D102" s="64">
        <f t="shared" si="27"/>
        <v>216.39906534514276</v>
      </c>
      <c r="E102" s="64">
        <f t="shared" si="28"/>
        <v>0.1967536720311469</v>
      </c>
      <c r="F102" s="64">
        <f t="shared" si="29"/>
        <v>221.25154215907625</v>
      </c>
      <c r="G102" s="64">
        <f t="shared" si="30"/>
        <v>0.20094986480794297</v>
      </c>
      <c r="H102" s="64">
        <f t="shared" si="31"/>
        <v>222.3453867258198</v>
      </c>
      <c r="I102" s="64">
        <f t="shared" si="24"/>
        <v>97.82991506686888</v>
      </c>
      <c r="J102" s="64"/>
      <c r="K102" s="63">
        <v>2100</v>
      </c>
      <c r="L102" s="120">
        <f t="shared" si="32"/>
        <v>7.187171933827755E-05</v>
      </c>
      <c r="M102" s="65">
        <f t="shared" si="33"/>
        <v>143.97210498022662</v>
      </c>
      <c r="N102" s="67">
        <f t="shared" si="25"/>
        <v>99.99960537221727</v>
      </c>
      <c r="O102" s="125">
        <v>0.12994701246079982</v>
      </c>
      <c r="P102" s="65">
        <f t="shared" si="34"/>
        <v>18.0825870474847</v>
      </c>
      <c r="Q102" s="66">
        <f t="shared" si="35"/>
        <v>264.5475796217208</v>
      </c>
      <c r="R102" s="132">
        <f t="shared" si="36"/>
        <v>99.28649680471105</v>
      </c>
    </row>
    <row r="103" spans="3:14" ht="12.75">
      <c r="C103" s="59"/>
      <c r="D103" s="59"/>
      <c r="E103" s="59"/>
      <c r="F103" s="59"/>
      <c r="G103" s="59"/>
      <c r="H103" s="59"/>
      <c r="I103" s="59"/>
      <c r="J103" s="59"/>
      <c r="M103" s="69"/>
      <c r="N103" s="69"/>
    </row>
    <row r="104" spans="2:17" ht="12.75">
      <c r="B104" s="31" t="s">
        <v>147</v>
      </c>
      <c r="C104" s="59"/>
      <c r="D104" s="31">
        <f>'Appendix 2'!C6</f>
        <v>217.92</v>
      </c>
      <c r="F104" s="31">
        <f>'Appendix 2'!D6</f>
        <v>220.74</v>
      </c>
      <c r="G104" s="35">
        <f>SUM(G10:G102)</f>
        <v>222.3453867258198</v>
      </c>
      <c r="H104" s="31">
        <f>'Appendix 2'!E6</f>
        <v>222.84</v>
      </c>
      <c r="L104" s="35">
        <f>SUM(L10:L102)</f>
        <v>143.97210498022662</v>
      </c>
      <c r="M104" s="69">
        <f>'Appendix 2'!J6</f>
        <v>144.102571476923</v>
      </c>
      <c r="N104" s="69"/>
      <c r="Q104" s="128"/>
    </row>
    <row r="105" ht="12.75">
      <c r="Q105" s="129"/>
    </row>
    <row r="106" ht="12.75">
      <c r="Q106" s="130"/>
    </row>
    <row r="107" spans="2:17" ht="20.25">
      <c r="B107" s="136" t="s">
        <v>101</v>
      </c>
      <c r="Q107" s="130"/>
    </row>
    <row r="108" spans="2:5" ht="20.25">
      <c r="B108" s="136" t="s">
        <v>102</v>
      </c>
      <c r="E108" s="122"/>
    </row>
    <row r="109" spans="2:7" s="30" customFormat="1" ht="102">
      <c r="B109" s="134"/>
      <c r="C109" s="133" t="s">
        <v>106</v>
      </c>
      <c r="D109" s="133" t="s">
        <v>78</v>
      </c>
      <c r="E109" s="137" t="s">
        <v>107</v>
      </c>
      <c r="F109" s="133" t="s">
        <v>97</v>
      </c>
      <c r="G109" s="133" t="s">
        <v>98</v>
      </c>
    </row>
    <row r="110" spans="2:6" ht="24">
      <c r="B110" s="91" t="s">
        <v>105</v>
      </c>
      <c r="C110" s="124">
        <f>M104/(H104*1000)</f>
        <v>0.0006466638461538458</v>
      </c>
      <c r="D110" s="31">
        <v>0</v>
      </c>
      <c r="E110" s="126">
        <f>D110*50</f>
        <v>0</v>
      </c>
      <c r="F110" s="127">
        <f>E110/42</f>
        <v>0</v>
      </c>
    </row>
    <row r="111" spans="2:7" ht="24">
      <c r="B111" s="91" t="s">
        <v>104</v>
      </c>
      <c r="C111" s="124">
        <f>Q102/(H104*1000)</f>
        <v>0.0011871637929533332</v>
      </c>
      <c r="D111" s="31">
        <f>(Q102-L104)*3.67</f>
        <v>442.51199193428357</v>
      </c>
      <c r="E111" s="126">
        <f>D111*100</f>
        <v>44251.19919342836</v>
      </c>
      <c r="F111" s="127">
        <f>E111/42</f>
        <v>1053.5999807959133</v>
      </c>
      <c r="G111" s="34">
        <f>(F111/bcgdp)*100</f>
        <v>0.5321212024221785</v>
      </c>
    </row>
  </sheetData>
  <mergeCells count="8">
    <mergeCell ref="O8:R8"/>
    <mergeCell ref="B3:N3"/>
    <mergeCell ref="L8:M8"/>
    <mergeCell ref="L7:M7"/>
    <mergeCell ref="C8:D8"/>
    <mergeCell ref="E8:F8"/>
    <mergeCell ref="G8:H8"/>
    <mergeCell ref="C7:I7"/>
  </mergeCells>
  <printOptions/>
  <pageMargins left="0.75" right="0.75" top="1" bottom="1" header="0.5" footer="0.5"/>
  <pageSetup horizontalDpi="600" verticalDpi="600" orientation="portrait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V601"/>
  <sheetViews>
    <sheetView workbookViewId="0" topLeftCell="A1">
      <pane xSplit="1" ySplit="5" topLeftCell="B6" activePane="bottomRight" state="frozen"/>
      <selection pane="topLeft" activeCell="B42" sqref="B42"/>
      <selection pane="topRight" activeCell="B42" sqref="B42"/>
      <selection pane="bottomLeft" activeCell="B42" sqref="B42"/>
      <selection pane="bottomRight" activeCell="I13" sqref="I13:J13"/>
    </sheetView>
  </sheetViews>
  <sheetFormatPr defaultColWidth="9.140625" defaultRowHeight="12.75"/>
  <cols>
    <col min="1" max="16384" width="9.140625" style="85" customWidth="1"/>
  </cols>
  <sheetData>
    <row r="1" s="31" customFormat="1" ht="12"/>
    <row r="2" spans="1:5" s="83" customFormat="1" ht="15">
      <c r="A2" s="148" t="s">
        <v>71</v>
      </c>
      <c r="B2" s="148"/>
      <c r="C2" s="148"/>
      <c r="D2" s="148"/>
      <c r="E2" s="148"/>
    </row>
    <row r="3" s="83" customFormat="1" ht="12"/>
    <row r="4" spans="1:14" ht="12">
      <c r="A4" s="84" t="s">
        <v>148</v>
      </c>
      <c r="B4" s="84"/>
      <c r="C4" s="84"/>
      <c r="D4" s="84"/>
      <c r="H4" s="147"/>
      <c r="I4" s="147"/>
      <c r="J4" s="147"/>
      <c r="K4" s="147"/>
      <c r="L4" s="147"/>
      <c r="M4" s="147"/>
      <c r="N4" s="147"/>
    </row>
    <row r="5" spans="1:22" ht="12">
      <c r="A5" s="86" t="s">
        <v>141</v>
      </c>
      <c r="B5" s="86" t="s">
        <v>149</v>
      </c>
      <c r="C5" s="86" t="s">
        <v>150</v>
      </c>
      <c r="D5" s="86" t="s">
        <v>151</v>
      </c>
      <c r="E5" s="86" t="s">
        <v>124</v>
      </c>
      <c r="F5" s="86" t="s">
        <v>125</v>
      </c>
      <c r="G5" s="86" t="s">
        <v>126</v>
      </c>
      <c r="H5" s="86"/>
      <c r="I5" s="86"/>
      <c r="J5" s="86"/>
      <c r="K5" s="86"/>
      <c r="L5" s="86"/>
      <c r="M5" s="86"/>
      <c r="N5" s="86"/>
      <c r="P5" s="87"/>
      <c r="Q5" s="86"/>
      <c r="R5" s="86"/>
      <c r="S5" s="86"/>
      <c r="T5" s="86"/>
      <c r="U5" s="86"/>
      <c r="V5" s="86"/>
    </row>
    <row r="6" spans="1:7" ht="12">
      <c r="A6" s="85">
        <v>2005</v>
      </c>
      <c r="B6" s="85">
        <v>9.26</v>
      </c>
      <c r="C6" s="85">
        <v>9.26</v>
      </c>
      <c r="D6" s="85">
        <v>9.26</v>
      </c>
      <c r="E6" s="85">
        <v>9.26</v>
      </c>
      <c r="F6" s="85">
        <v>9.26</v>
      </c>
      <c r="G6" s="85">
        <v>9.26</v>
      </c>
    </row>
    <row r="7" spans="1:14" ht="12">
      <c r="A7" s="85">
        <v>2006</v>
      </c>
      <c r="B7" s="85">
        <v>6.74</v>
      </c>
      <c r="C7" s="85">
        <v>5.91</v>
      </c>
      <c r="D7" s="85">
        <v>5.1</v>
      </c>
      <c r="E7" s="85">
        <v>6.57</v>
      </c>
      <c r="F7" s="85">
        <v>6.57</v>
      </c>
      <c r="G7" s="85">
        <v>6.57</v>
      </c>
      <c r="I7" s="88"/>
      <c r="J7" s="88"/>
      <c r="K7" s="88"/>
      <c r="L7" s="88"/>
      <c r="M7" s="88"/>
      <c r="N7" s="88"/>
    </row>
    <row r="8" spans="1:7" ht="12">
      <c r="A8" s="85">
        <v>2007</v>
      </c>
      <c r="B8" s="85">
        <v>6.49</v>
      </c>
      <c r="C8" s="85">
        <v>5.66</v>
      </c>
      <c r="D8" s="85">
        <v>4.73</v>
      </c>
      <c r="E8" s="85">
        <v>6.35</v>
      </c>
      <c r="F8" s="85">
        <v>6.35</v>
      </c>
      <c r="G8" s="85">
        <v>6.35</v>
      </c>
    </row>
    <row r="9" spans="1:7" ht="12">
      <c r="A9" s="85">
        <v>2008</v>
      </c>
      <c r="B9" s="85">
        <v>6.27</v>
      </c>
      <c r="C9" s="85">
        <v>5.48</v>
      </c>
      <c r="D9" s="85">
        <v>4.54</v>
      </c>
      <c r="E9" s="85">
        <v>6.16</v>
      </c>
      <c r="F9" s="85">
        <v>6.16</v>
      </c>
      <c r="G9" s="85">
        <v>6.16</v>
      </c>
    </row>
    <row r="10" spans="1:7" ht="12">
      <c r="A10" s="85">
        <v>2009</v>
      </c>
      <c r="B10" s="85">
        <v>6.13</v>
      </c>
      <c r="C10" s="85">
        <v>5.36</v>
      </c>
      <c r="D10" s="85">
        <v>4.36</v>
      </c>
      <c r="E10" s="85">
        <v>6.01</v>
      </c>
      <c r="F10" s="85">
        <v>6.01</v>
      </c>
      <c r="G10" s="85">
        <v>6.01</v>
      </c>
    </row>
    <row r="11" spans="1:7" ht="12">
      <c r="A11" s="85">
        <v>2010</v>
      </c>
      <c r="B11" s="85">
        <v>5.95</v>
      </c>
      <c r="C11" s="85">
        <v>5.2</v>
      </c>
      <c r="D11" s="85">
        <v>4.21</v>
      </c>
      <c r="E11" s="85">
        <v>5.87</v>
      </c>
      <c r="F11" s="85">
        <v>5.87</v>
      </c>
      <c r="G11" s="85">
        <v>5.87</v>
      </c>
    </row>
    <row r="12" spans="1:7" ht="12">
      <c r="A12" s="85">
        <v>2011</v>
      </c>
      <c r="B12" s="85">
        <v>5.82</v>
      </c>
      <c r="C12" s="85">
        <v>5.12</v>
      </c>
      <c r="D12" s="85">
        <v>4.08</v>
      </c>
      <c r="E12" s="85">
        <v>5.72</v>
      </c>
      <c r="F12" s="85">
        <v>5.72</v>
      </c>
      <c r="G12" s="85">
        <v>5.72</v>
      </c>
    </row>
    <row r="13" spans="1:14" ht="12">
      <c r="A13" s="85">
        <v>2012</v>
      </c>
      <c r="B13" s="85">
        <v>5.67</v>
      </c>
      <c r="C13" s="85">
        <v>4.99</v>
      </c>
      <c r="D13" s="85">
        <v>3.96</v>
      </c>
      <c r="E13" s="85">
        <v>5.58</v>
      </c>
      <c r="F13" s="85">
        <v>5.58</v>
      </c>
      <c r="G13" s="85">
        <v>5.58</v>
      </c>
      <c r="I13" s="88"/>
      <c r="J13" s="88"/>
      <c r="K13" s="88"/>
      <c r="L13" s="88"/>
      <c r="M13" s="88"/>
      <c r="N13" s="88"/>
    </row>
    <row r="14" spans="1:7" ht="12">
      <c r="A14" s="85">
        <v>2013</v>
      </c>
      <c r="B14" s="85">
        <v>5.54</v>
      </c>
      <c r="C14" s="85">
        <v>4.93</v>
      </c>
      <c r="D14" s="85">
        <v>3.85</v>
      </c>
      <c r="E14" s="85">
        <v>5.49</v>
      </c>
      <c r="F14" s="85">
        <v>5.49</v>
      </c>
      <c r="G14" s="85">
        <v>5.49</v>
      </c>
    </row>
    <row r="15" spans="1:7" ht="12">
      <c r="A15" s="85">
        <v>2014</v>
      </c>
      <c r="B15" s="85">
        <v>5.38</v>
      </c>
      <c r="C15" s="85">
        <v>4.85</v>
      </c>
      <c r="D15" s="85">
        <v>3.76</v>
      </c>
      <c r="E15" s="85">
        <v>5.34</v>
      </c>
      <c r="F15" s="85">
        <v>5.34</v>
      </c>
      <c r="G15" s="85">
        <v>5.34</v>
      </c>
    </row>
    <row r="16" spans="1:7" ht="12">
      <c r="A16" s="85">
        <v>2015</v>
      </c>
      <c r="B16" s="85">
        <v>5.24</v>
      </c>
      <c r="C16" s="85">
        <v>4.75</v>
      </c>
      <c r="D16" s="85">
        <v>3.68</v>
      </c>
      <c r="E16" s="85">
        <v>5.21</v>
      </c>
      <c r="F16" s="85">
        <v>5.21</v>
      </c>
      <c r="G16" s="85">
        <v>5.21</v>
      </c>
    </row>
    <row r="17" spans="1:14" ht="12">
      <c r="A17" s="85">
        <v>2016</v>
      </c>
      <c r="B17" s="85">
        <v>5.09</v>
      </c>
      <c r="C17" s="85">
        <v>4.63</v>
      </c>
      <c r="D17" s="85">
        <v>3.58</v>
      </c>
      <c r="E17" s="85">
        <v>5.06</v>
      </c>
      <c r="F17" s="85">
        <v>5.06</v>
      </c>
      <c r="G17" s="85">
        <v>5.06</v>
      </c>
      <c r="I17" s="88"/>
      <c r="J17" s="88"/>
      <c r="K17" s="88"/>
      <c r="L17" s="88"/>
      <c r="M17" s="88"/>
      <c r="N17" s="88"/>
    </row>
    <row r="18" spans="1:7" ht="12">
      <c r="A18" s="85">
        <v>2017</v>
      </c>
      <c r="B18" s="85">
        <v>4.94</v>
      </c>
      <c r="C18" s="85">
        <v>4.57</v>
      </c>
      <c r="D18" s="85">
        <v>3.48</v>
      </c>
      <c r="E18" s="85">
        <v>4.92</v>
      </c>
      <c r="F18" s="85">
        <v>4.92</v>
      </c>
      <c r="G18" s="85">
        <v>4.92</v>
      </c>
    </row>
    <row r="19" spans="1:7" ht="12">
      <c r="A19" s="85">
        <v>2018</v>
      </c>
      <c r="B19" s="85">
        <v>4.8</v>
      </c>
      <c r="C19" s="85">
        <v>4.46</v>
      </c>
      <c r="D19" s="85">
        <v>3.42</v>
      </c>
      <c r="E19" s="85">
        <v>4.77</v>
      </c>
      <c r="F19" s="85">
        <v>4.77</v>
      </c>
      <c r="G19" s="85">
        <v>4.77</v>
      </c>
    </row>
    <row r="20" spans="1:7" ht="12">
      <c r="A20" s="85">
        <v>2019</v>
      </c>
      <c r="B20" s="85">
        <v>4.67</v>
      </c>
      <c r="C20" s="85">
        <v>4.4</v>
      </c>
      <c r="D20" s="85">
        <v>3.34</v>
      </c>
      <c r="E20" s="85">
        <v>4.64</v>
      </c>
      <c r="F20" s="85">
        <v>4.64</v>
      </c>
      <c r="G20" s="85">
        <v>4.64</v>
      </c>
    </row>
    <row r="21" spans="1:14" ht="12">
      <c r="A21" s="85">
        <v>2020</v>
      </c>
      <c r="B21" s="85">
        <v>4.55</v>
      </c>
      <c r="C21" s="85">
        <v>4.33</v>
      </c>
      <c r="D21" s="85">
        <v>3.28</v>
      </c>
      <c r="E21" s="85">
        <v>4.5</v>
      </c>
      <c r="F21" s="85">
        <v>4.5</v>
      </c>
      <c r="G21" s="85">
        <v>4.5</v>
      </c>
      <c r="I21" s="88"/>
      <c r="J21" s="88"/>
      <c r="K21" s="88"/>
      <c r="L21" s="88"/>
      <c r="M21" s="88"/>
      <c r="N21" s="88"/>
    </row>
    <row r="22" spans="1:7" ht="12">
      <c r="A22" s="85">
        <v>2021</v>
      </c>
      <c r="B22" s="85">
        <v>4.42</v>
      </c>
      <c r="C22" s="85">
        <v>4.26</v>
      </c>
      <c r="D22" s="85">
        <v>3.2</v>
      </c>
      <c r="E22" s="85">
        <v>4.4</v>
      </c>
      <c r="F22" s="85">
        <v>4.4</v>
      </c>
      <c r="G22" s="85">
        <v>4.4</v>
      </c>
    </row>
    <row r="23" spans="1:7" ht="12">
      <c r="A23" s="85">
        <v>2022</v>
      </c>
      <c r="B23" s="85">
        <v>4.26</v>
      </c>
      <c r="C23" s="85">
        <v>4.15</v>
      </c>
      <c r="D23" s="85">
        <v>3.13</v>
      </c>
      <c r="E23" s="85">
        <v>4.27</v>
      </c>
      <c r="F23" s="85">
        <v>4.27</v>
      </c>
      <c r="G23" s="85">
        <v>4.27</v>
      </c>
    </row>
    <row r="24" spans="1:7" ht="12">
      <c r="A24" s="85">
        <v>2023</v>
      </c>
      <c r="B24" s="85">
        <v>4.14</v>
      </c>
      <c r="C24" s="85">
        <v>4.07</v>
      </c>
      <c r="D24" s="85">
        <v>3.09</v>
      </c>
      <c r="E24" s="85">
        <v>4.22</v>
      </c>
      <c r="F24" s="85">
        <v>4.22</v>
      </c>
      <c r="G24" s="85">
        <v>4.22</v>
      </c>
    </row>
    <row r="25" spans="1:7" ht="12">
      <c r="A25" s="85">
        <v>2024</v>
      </c>
      <c r="B25" s="85">
        <v>4.01</v>
      </c>
      <c r="C25" s="85">
        <v>3.98</v>
      </c>
      <c r="D25" s="85">
        <v>3</v>
      </c>
      <c r="E25" s="85">
        <v>4.07</v>
      </c>
      <c r="F25" s="85">
        <v>4.07</v>
      </c>
      <c r="G25" s="85">
        <v>4.07</v>
      </c>
    </row>
    <row r="26" spans="1:7" ht="12">
      <c r="A26" s="85">
        <v>2025</v>
      </c>
      <c r="B26" s="85">
        <v>3.91</v>
      </c>
      <c r="C26" s="85">
        <v>3.92</v>
      </c>
      <c r="D26" s="85">
        <v>2.98</v>
      </c>
      <c r="E26" s="85">
        <v>4</v>
      </c>
      <c r="F26" s="85">
        <v>4</v>
      </c>
      <c r="G26" s="85">
        <v>4</v>
      </c>
    </row>
    <row r="27" spans="1:7" ht="12">
      <c r="A27" s="85">
        <v>2026</v>
      </c>
      <c r="B27" s="85">
        <v>3.76</v>
      </c>
      <c r="C27" s="85">
        <v>3.86</v>
      </c>
      <c r="D27" s="85">
        <v>2.92</v>
      </c>
      <c r="E27" s="85">
        <v>3.83</v>
      </c>
      <c r="F27" s="85">
        <v>3.83</v>
      </c>
      <c r="G27" s="85">
        <v>3.83</v>
      </c>
    </row>
    <row r="28" spans="1:7" ht="12">
      <c r="A28" s="85">
        <v>2027</v>
      </c>
      <c r="B28" s="85">
        <v>3.65</v>
      </c>
      <c r="C28" s="85">
        <v>3.77</v>
      </c>
      <c r="D28" s="85">
        <v>2.87</v>
      </c>
      <c r="E28" s="85">
        <v>3.71</v>
      </c>
      <c r="F28" s="85">
        <v>3.71</v>
      </c>
      <c r="G28" s="85">
        <v>3.71</v>
      </c>
    </row>
    <row r="29" spans="1:7" ht="12">
      <c r="A29" s="85">
        <v>2028</v>
      </c>
      <c r="B29" s="85">
        <v>3.53</v>
      </c>
      <c r="C29" s="85">
        <v>3.67</v>
      </c>
      <c r="D29" s="85">
        <v>2.82</v>
      </c>
      <c r="E29" s="85">
        <v>3.52</v>
      </c>
      <c r="F29" s="85">
        <v>3.52</v>
      </c>
      <c r="G29" s="85">
        <v>3.52</v>
      </c>
    </row>
    <row r="30" spans="1:7" ht="12">
      <c r="A30" s="85">
        <v>2029</v>
      </c>
      <c r="B30" s="85">
        <v>3.4</v>
      </c>
      <c r="C30" s="85">
        <v>3.58</v>
      </c>
      <c r="D30" s="85">
        <v>2.75</v>
      </c>
      <c r="E30" s="85">
        <v>3.34</v>
      </c>
      <c r="F30" s="85">
        <v>3.34</v>
      </c>
      <c r="G30" s="85">
        <v>3.34</v>
      </c>
    </row>
    <row r="31" spans="1:7" ht="12">
      <c r="A31" s="85">
        <v>2030</v>
      </c>
      <c r="B31" s="85">
        <v>3.27</v>
      </c>
      <c r="C31" s="85">
        <v>3.51</v>
      </c>
      <c r="D31" s="85">
        <v>2.74</v>
      </c>
      <c r="E31" s="85">
        <v>3.13</v>
      </c>
      <c r="F31" s="85">
        <v>3.13</v>
      </c>
      <c r="G31" s="85">
        <v>3.13</v>
      </c>
    </row>
    <row r="32" spans="1:7" ht="12">
      <c r="A32" s="85">
        <v>2031</v>
      </c>
      <c r="B32" s="85">
        <v>3.2</v>
      </c>
      <c r="C32" s="85">
        <v>3.42</v>
      </c>
      <c r="D32" s="85">
        <v>2.69</v>
      </c>
      <c r="E32" s="85">
        <v>3</v>
      </c>
      <c r="F32" s="85">
        <v>3</v>
      </c>
      <c r="G32" s="85">
        <v>3</v>
      </c>
    </row>
    <row r="33" spans="1:7" ht="12">
      <c r="A33" s="85">
        <v>2032</v>
      </c>
      <c r="B33" s="85">
        <v>3.08</v>
      </c>
      <c r="C33" s="85">
        <v>3.36</v>
      </c>
      <c r="D33" s="85">
        <v>2.64</v>
      </c>
      <c r="E33" s="85">
        <v>2.91</v>
      </c>
      <c r="F33" s="85">
        <v>2.91</v>
      </c>
      <c r="G33" s="85">
        <v>2.91</v>
      </c>
    </row>
    <row r="34" spans="1:7" ht="12">
      <c r="A34" s="85">
        <v>2033</v>
      </c>
      <c r="B34" s="85">
        <v>2.95</v>
      </c>
      <c r="C34" s="85">
        <v>3.26</v>
      </c>
      <c r="D34" s="85">
        <v>2.62</v>
      </c>
      <c r="E34" s="85">
        <v>2.85</v>
      </c>
      <c r="F34" s="85">
        <v>2.85</v>
      </c>
      <c r="G34" s="85">
        <v>2.85</v>
      </c>
    </row>
    <row r="35" spans="1:7" ht="12">
      <c r="A35" s="85">
        <v>2034</v>
      </c>
      <c r="B35" s="85">
        <v>2.86</v>
      </c>
      <c r="C35" s="85">
        <v>3.18</v>
      </c>
      <c r="D35" s="85">
        <v>2.56</v>
      </c>
      <c r="E35" s="85">
        <v>2.78</v>
      </c>
      <c r="F35" s="85">
        <v>2.78</v>
      </c>
      <c r="G35" s="85">
        <v>2.78</v>
      </c>
    </row>
    <row r="36" spans="1:7" ht="12">
      <c r="A36" s="85">
        <v>2035</v>
      </c>
      <c r="B36" s="85">
        <v>2.76</v>
      </c>
      <c r="C36" s="85">
        <v>3.06</v>
      </c>
      <c r="D36" s="85">
        <v>2.51</v>
      </c>
      <c r="E36" s="85">
        <v>2.68</v>
      </c>
      <c r="F36" s="85">
        <v>2.68</v>
      </c>
      <c r="G36" s="85">
        <v>2.68</v>
      </c>
    </row>
    <row r="37" spans="1:7" ht="12">
      <c r="A37" s="85">
        <v>2036</v>
      </c>
      <c r="B37" s="85">
        <v>2.63</v>
      </c>
      <c r="C37" s="85">
        <v>3</v>
      </c>
      <c r="D37" s="85">
        <v>2.51</v>
      </c>
      <c r="E37" s="85">
        <v>2.63</v>
      </c>
      <c r="F37" s="85">
        <v>2.63</v>
      </c>
      <c r="G37" s="85">
        <v>2.63</v>
      </c>
    </row>
    <row r="38" spans="1:7" ht="12">
      <c r="A38" s="85">
        <v>2037</v>
      </c>
      <c r="B38" s="85">
        <v>2.57</v>
      </c>
      <c r="C38" s="85">
        <v>2.93</v>
      </c>
      <c r="D38" s="85">
        <v>2.47</v>
      </c>
      <c r="E38" s="85">
        <v>2.57</v>
      </c>
      <c r="F38" s="85">
        <v>2.57</v>
      </c>
      <c r="G38" s="85">
        <v>2.57</v>
      </c>
    </row>
    <row r="39" spans="1:7" ht="12">
      <c r="A39" s="85">
        <v>2038</v>
      </c>
      <c r="B39" s="85">
        <v>2.47</v>
      </c>
      <c r="C39" s="85">
        <v>2.83</v>
      </c>
      <c r="D39" s="85">
        <v>2.45</v>
      </c>
      <c r="E39" s="85">
        <v>2.52</v>
      </c>
      <c r="F39" s="85">
        <v>2.52</v>
      </c>
      <c r="G39" s="85">
        <v>2.52</v>
      </c>
    </row>
    <row r="40" spans="1:7" ht="12">
      <c r="A40" s="85">
        <v>2039</v>
      </c>
      <c r="B40" s="85">
        <v>2.38</v>
      </c>
      <c r="C40" s="85">
        <v>2.76</v>
      </c>
      <c r="D40" s="85">
        <v>2.41</v>
      </c>
      <c r="E40" s="85">
        <v>2.44</v>
      </c>
      <c r="F40" s="85">
        <v>2.44</v>
      </c>
      <c r="G40" s="85">
        <v>2.44</v>
      </c>
    </row>
    <row r="41" spans="1:7" ht="12">
      <c r="A41" s="85">
        <v>2040</v>
      </c>
      <c r="B41" s="85">
        <v>2.3</v>
      </c>
      <c r="C41" s="85">
        <v>2.64</v>
      </c>
      <c r="D41" s="85">
        <v>2.37</v>
      </c>
      <c r="E41" s="85">
        <v>2.36</v>
      </c>
      <c r="F41" s="85">
        <v>2.36</v>
      </c>
      <c r="G41" s="85">
        <v>2.36</v>
      </c>
    </row>
    <row r="42" spans="1:7" ht="12">
      <c r="A42" s="85">
        <v>2041</v>
      </c>
      <c r="B42" s="85">
        <v>2.2</v>
      </c>
      <c r="C42" s="85">
        <v>2.55</v>
      </c>
      <c r="D42" s="85">
        <v>2.35</v>
      </c>
      <c r="E42" s="85">
        <v>2.29</v>
      </c>
      <c r="F42" s="85">
        <v>2.29</v>
      </c>
      <c r="G42" s="85">
        <v>2.29</v>
      </c>
    </row>
    <row r="43" spans="1:7" ht="12">
      <c r="A43" s="85">
        <v>2042</v>
      </c>
      <c r="B43" s="85">
        <v>2.11</v>
      </c>
      <c r="C43" s="85">
        <v>2.47</v>
      </c>
      <c r="D43" s="85">
        <v>2.34</v>
      </c>
      <c r="E43" s="85">
        <v>2.2</v>
      </c>
      <c r="F43" s="85">
        <v>2.2</v>
      </c>
      <c r="G43" s="85">
        <v>2.2</v>
      </c>
    </row>
    <row r="44" spans="1:7" ht="12">
      <c r="A44" s="85">
        <v>2043</v>
      </c>
      <c r="B44" s="85">
        <v>2.04</v>
      </c>
      <c r="C44" s="85">
        <v>2.39</v>
      </c>
      <c r="D44" s="85">
        <v>2.31</v>
      </c>
      <c r="E44" s="85">
        <v>2.16</v>
      </c>
      <c r="F44" s="85">
        <v>2.16</v>
      </c>
      <c r="G44" s="85">
        <v>2.16</v>
      </c>
    </row>
    <row r="45" spans="1:7" ht="12">
      <c r="A45" s="85">
        <v>2044</v>
      </c>
      <c r="B45" s="85">
        <v>1.96</v>
      </c>
      <c r="C45" s="85">
        <v>2.29</v>
      </c>
      <c r="D45" s="85">
        <v>2.3</v>
      </c>
      <c r="E45" s="85">
        <v>2.06</v>
      </c>
      <c r="F45" s="85">
        <v>2.06</v>
      </c>
      <c r="G45" s="85">
        <v>2.06</v>
      </c>
    </row>
    <row r="46" spans="1:7" ht="12">
      <c r="A46" s="85">
        <v>2045</v>
      </c>
      <c r="B46" s="85">
        <v>1.9</v>
      </c>
      <c r="C46" s="85">
        <v>2.21</v>
      </c>
      <c r="D46" s="85">
        <v>2.25</v>
      </c>
      <c r="E46" s="85">
        <v>2.03</v>
      </c>
      <c r="F46" s="85">
        <v>2.03</v>
      </c>
      <c r="G46" s="85">
        <v>2.03</v>
      </c>
    </row>
    <row r="47" spans="1:7" ht="12">
      <c r="A47" s="85">
        <v>2046</v>
      </c>
      <c r="B47" s="85">
        <v>1.82</v>
      </c>
      <c r="C47" s="85">
        <v>2.09</v>
      </c>
      <c r="D47" s="85">
        <v>2.23</v>
      </c>
      <c r="E47" s="85">
        <v>1.92</v>
      </c>
      <c r="F47" s="85">
        <v>1.92</v>
      </c>
      <c r="G47" s="85">
        <v>1.92</v>
      </c>
    </row>
    <row r="48" spans="1:7" ht="12">
      <c r="A48" s="85">
        <v>2047</v>
      </c>
      <c r="B48" s="85">
        <v>1.75</v>
      </c>
      <c r="C48" s="85">
        <v>2</v>
      </c>
      <c r="D48" s="85">
        <v>2.21</v>
      </c>
      <c r="E48" s="85">
        <v>1.85</v>
      </c>
      <c r="F48" s="85">
        <v>1.85</v>
      </c>
      <c r="G48" s="85">
        <v>1.85</v>
      </c>
    </row>
    <row r="49" spans="1:7" ht="12">
      <c r="A49" s="85">
        <v>2048</v>
      </c>
      <c r="B49" s="85">
        <v>1.67</v>
      </c>
      <c r="C49" s="85">
        <v>1.91</v>
      </c>
      <c r="D49" s="85">
        <v>2.2</v>
      </c>
      <c r="E49" s="85">
        <v>1.77</v>
      </c>
      <c r="F49" s="85">
        <v>1.77</v>
      </c>
      <c r="G49" s="85">
        <v>1.77</v>
      </c>
    </row>
    <row r="50" spans="1:7" ht="12">
      <c r="A50" s="85">
        <v>2049</v>
      </c>
      <c r="B50" s="85">
        <v>1.64</v>
      </c>
      <c r="C50" s="85">
        <v>1.81</v>
      </c>
      <c r="D50" s="85">
        <v>2.17</v>
      </c>
      <c r="E50" s="85">
        <v>1.67</v>
      </c>
      <c r="F50" s="85">
        <v>1.67</v>
      </c>
      <c r="G50" s="85">
        <v>1.67</v>
      </c>
    </row>
    <row r="51" spans="1:14" ht="12">
      <c r="A51" s="85">
        <v>2050</v>
      </c>
      <c r="B51" s="85">
        <v>1.56</v>
      </c>
      <c r="C51" s="85">
        <v>1.71</v>
      </c>
      <c r="D51" s="85">
        <v>2.14</v>
      </c>
      <c r="E51" s="85">
        <v>1.57</v>
      </c>
      <c r="F51" s="85">
        <v>1.57</v>
      </c>
      <c r="G51" s="85">
        <v>1.57</v>
      </c>
      <c r="I51" s="88"/>
      <c r="J51" s="88"/>
      <c r="K51" s="88"/>
      <c r="L51" s="88"/>
      <c r="M51" s="88"/>
      <c r="N51" s="88"/>
    </row>
    <row r="52" spans="1:7" ht="12">
      <c r="A52" s="85">
        <v>2051</v>
      </c>
      <c r="B52" s="85">
        <v>1.38</v>
      </c>
      <c r="C52" s="85">
        <v>1.59</v>
      </c>
      <c r="D52" s="85">
        <v>2.14</v>
      </c>
      <c r="E52" s="85">
        <v>1.48</v>
      </c>
      <c r="F52" s="85">
        <v>1.48</v>
      </c>
      <c r="G52" s="85">
        <v>1.48</v>
      </c>
    </row>
    <row r="53" spans="1:7" ht="12">
      <c r="A53" s="85">
        <v>2052</v>
      </c>
      <c r="B53" s="85">
        <v>1.09</v>
      </c>
      <c r="C53" s="85">
        <v>1.43</v>
      </c>
      <c r="D53" s="85">
        <v>2.09</v>
      </c>
      <c r="E53" s="85">
        <v>1.41</v>
      </c>
      <c r="F53" s="85">
        <v>1.41</v>
      </c>
      <c r="G53" s="85">
        <v>1.41</v>
      </c>
    </row>
    <row r="54" spans="1:7" ht="12">
      <c r="A54" s="85">
        <v>2053</v>
      </c>
      <c r="B54" s="85">
        <v>0.75</v>
      </c>
      <c r="C54" s="85">
        <v>1.28</v>
      </c>
      <c r="D54" s="85">
        <v>2.05</v>
      </c>
      <c r="E54" s="85">
        <v>1.3</v>
      </c>
      <c r="F54" s="85">
        <v>1.3</v>
      </c>
      <c r="G54" s="85">
        <v>1.32</v>
      </c>
    </row>
    <row r="55" spans="1:7" ht="12">
      <c r="A55" s="85">
        <v>2054</v>
      </c>
      <c r="B55" s="85">
        <v>0.45</v>
      </c>
      <c r="C55" s="85">
        <v>1.14</v>
      </c>
      <c r="D55" s="85">
        <v>2.07</v>
      </c>
      <c r="E55" s="85">
        <v>1.26</v>
      </c>
      <c r="F55" s="85">
        <v>1.28</v>
      </c>
      <c r="G55" s="85">
        <v>1.25</v>
      </c>
    </row>
    <row r="56" spans="1:7" ht="12">
      <c r="A56" s="85">
        <v>2055</v>
      </c>
      <c r="B56" s="85">
        <v>0.14</v>
      </c>
      <c r="C56" s="85">
        <v>0.99</v>
      </c>
      <c r="D56" s="85">
        <v>2.01</v>
      </c>
      <c r="E56" s="85">
        <v>1.23</v>
      </c>
      <c r="F56" s="85">
        <v>1.23</v>
      </c>
      <c r="G56" s="85">
        <v>1.25</v>
      </c>
    </row>
    <row r="57" spans="1:7" ht="12">
      <c r="A57" s="85">
        <v>2056</v>
      </c>
      <c r="B57" s="85">
        <v>-0.17</v>
      </c>
      <c r="C57" s="85">
        <v>0.88</v>
      </c>
      <c r="D57" s="85">
        <v>2.03</v>
      </c>
      <c r="E57" s="85">
        <v>1.23</v>
      </c>
      <c r="F57" s="85">
        <v>1.22</v>
      </c>
      <c r="G57" s="85">
        <v>1.23</v>
      </c>
    </row>
    <row r="58" spans="1:7" ht="12">
      <c r="A58" s="85">
        <v>2057</v>
      </c>
      <c r="B58" s="85">
        <v>-0.47</v>
      </c>
      <c r="C58" s="85">
        <v>0.76</v>
      </c>
      <c r="D58" s="85">
        <v>1.99</v>
      </c>
      <c r="E58" s="85">
        <v>1.18</v>
      </c>
      <c r="F58" s="85">
        <v>1.2</v>
      </c>
      <c r="G58" s="85">
        <v>1.23</v>
      </c>
    </row>
    <row r="59" spans="1:7" ht="12">
      <c r="A59" s="85">
        <v>2058</v>
      </c>
      <c r="B59" s="85">
        <v>-0.8</v>
      </c>
      <c r="C59" s="85">
        <v>0.63</v>
      </c>
      <c r="D59" s="85">
        <v>1.97</v>
      </c>
      <c r="E59" s="85">
        <v>1.16</v>
      </c>
      <c r="F59" s="85">
        <v>1.18</v>
      </c>
      <c r="G59" s="85">
        <v>1.19</v>
      </c>
    </row>
    <row r="60" spans="1:7" ht="12">
      <c r="A60" s="85">
        <v>2059</v>
      </c>
      <c r="B60" s="85">
        <v>-1.14</v>
      </c>
      <c r="C60" s="85">
        <v>0.55</v>
      </c>
      <c r="D60" s="85">
        <v>1.93</v>
      </c>
      <c r="E60" s="85">
        <v>1.16</v>
      </c>
      <c r="F60" s="85">
        <v>1.19</v>
      </c>
      <c r="G60" s="85">
        <v>1.19</v>
      </c>
    </row>
    <row r="61" spans="1:7" ht="12">
      <c r="A61" s="85">
        <v>2060</v>
      </c>
      <c r="B61" s="85">
        <v>-1.46</v>
      </c>
      <c r="C61" s="85">
        <v>0.46</v>
      </c>
      <c r="D61" s="85">
        <v>1.92</v>
      </c>
      <c r="E61" s="85">
        <v>1.17</v>
      </c>
      <c r="F61" s="85">
        <v>1.19</v>
      </c>
      <c r="G61" s="85">
        <v>1.2</v>
      </c>
    </row>
    <row r="62" spans="1:7" ht="12">
      <c r="A62" s="85">
        <v>2061</v>
      </c>
      <c r="B62" s="85">
        <v>-1.78</v>
      </c>
      <c r="C62" s="85">
        <v>0.41</v>
      </c>
      <c r="D62" s="85">
        <v>1.89</v>
      </c>
      <c r="E62" s="85">
        <v>1.17</v>
      </c>
      <c r="F62" s="85">
        <v>1.18</v>
      </c>
      <c r="G62" s="85">
        <v>1.22</v>
      </c>
    </row>
    <row r="63" spans="1:7" ht="12">
      <c r="A63" s="85">
        <v>2062</v>
      </c>
      <c r="B63" s="85">
        <v>-2.04</v>
      </c>
      <c r="C63" s="85">
        <v>0.35</v>
      </c>
      <c r="D63" s="85">
        <v>1.88</v>
      </c>
      <c r="E63" s="85">
        <v>1.18</v>
      </c>
      <c r="F63" s="85">
        <v>1.19</v>
      </c>
      <c r="G63" s="85">
        <v>1.22</v>
      </c>
    </row>
    <row r="64" spans="1:7" ht="12">
      <c r="A64" s="85">
        <v>2063</v>
      </c>
      <c r="B64" s="85">
        <v>-2.3</v>
      </c>
      <c r="C64" s="85">
        <v>0.28</v>
      </c>
      <c r="D64" s="85">
        <v>1.86</v>
      </c>
      <c r="E64" s="85">
        <v>1.14</v>
      </c>
      <c r="F64" s="85">
        <v>1.15</v>
      </c>
      <c r="G64" s="85">
        <v>1.2</v>
      </c>
    </row>
    <row r="65" spans="1:7" ht="12">
      <c r="A65" s="85">
        <v>2064</v>
      </c>
      <c r="B65" s="85">
        <v>-2.56</v>
      </c>
      <c r="C65" s="85">
        <v>0.2</v>
      </c>
      <c r="D65" s="85">
        <v>1.82</v>
      </c>
      <c r="E65" s="85">
        <v>1.11</v>
      </c>
      <c r="F65" s="85">
        <v>1.14</v>
      </c>
      <c r="G65" s="85">
        <v>1.15</v>
      </c>
    </row>
    <row r="66" spans="1:7" ht="12">
      <c r="A66" s="85">
        <v>2065</v>
      </c>
      <c r="B66" s="85">
        <v>-2.8</v>
      </c>
      <c r="C66" s="85">
        <v>0.09</v>
      </c>
      <c r="D66" s="85">
        <v>1.81</v>
      </c>
      <c r="E66" s="85">
        <v>1.07</v>
      </c>
      <c r="F66" s="85">
        <v>1.12</v>
      </c>
      <c r="G66" s="85">
        <v>1.14</v>
      </c>
    </row>
    <row r="67" spans="1:7" ht="12">
      <c r="A67" s="85">
        <v>2066</v>
      </c>
      <c r="B67" s="85">
        <v>-2.98</v>
      </c>
      <c r="C67" s="85">
        <v>0.01</v>
      </c>
      <c r="D67" s="85">
        <v>1.77</v>
      </c>
      <c r="E67" s="85">
        <v>1.07</v>
      </c>
      <c r="F67" s="85">
        <v>1.08</v>
      </c>
      <c r="G67" s="85">
        <v>1.13</v>
      </c>
    </row>
    <row r="68" spans="1:7" ht="12">
      <c r="A68" s="85">
        <v>2067</v>
      </c>
      <c r="B68" s="85">
        <v>-3.17</v>
      </c>
      <c r="C68" s="84">
        <v>-0.09</v>
      </c>
      <c r="D68" s="85">
        <v>1.76</v>
      </c>
      <c r="E68" s="85">
        <v>1.04</v>
      </c>
      <c r="F68" s="85">
        <v>1.09</v>
      </c>
      <c r="G68" s="85">
        <v>1.1</v>
      </c>
    </row>
    <row r="69" spans="1:7" ht="12">
      <c r="A69" s="85">
        <v>2068</v>
      </c>
      <c r="B69" s="85">
        <v>-3.35</v>
      </c>
      <c r="C69" s="85">
        <v>-0.19</v>
      </c>
      <c r="D69" s="85">
        <v>1.76</v>
      </c>
      <c r="E69" s="85">
        <v>1.02</v>
      </c>
      <c r="F69" s="85">
        <v>1.06</v>
      </c>
      <c r="G69" s="85">
        <v>1.08</v>
      </c>
    </row>
    <row r="70" spans="1:7" ht="12">
      <c r="A70" s="85">
        <v>2069</v>
      </c>
      <c r="B70" s="85">
        <v>-3.54</v>
      </c>
      <c r="C70" s="85">
        <v>-0.28</v>
      </c>
      <c r="D70" s="85">
        <v>1.73</v>
      </c>
      <c r="E70" s="85">
        <v>0.98</v>
      </c>
      <c r="F70" s="85">
        <v>1.03</v>
      </c>
      <c r="G70" s="85">
        <v>1.08</v>
      </c>
    </row>
    <row r="71" spans="1:7" ht="12">
      <c r="A71" s="85">
        <v>2070</v>
      </c>
      <c r="B71" s="85">
        <v>-3.74</v>
      </c>
      <c r="C71" s="85">
        <v>-0.38</v>
      </c>
      <c r="D71" s="85">
        <v>1.67</v>
      </c>
      <c r="E71" s="85">
        <v>0.96</v>
      </c>
      <c r="F71" s="85">
        <v>0.99</v>
      </c>
      <c r="G71" s="85">
        <v>1.03</v>
      </c>
    </row>
    <row r="72" spans="1:7" ht="12">
      <c r="A72" s="85">
        <v>2071</v>
      </c>
      <c r="B72" s="85">
        <v>-3.9</v>
      </c>
      <c r="C72" s="85">
        <v>-0.5</v>
      </c>
      <c r="D72" s="85">
        <v>1.64</v>
      </c>
      <c r="E72" s="85">
        <v>0.91</v>
      </c>
      <c r="F72" s="85">
        <v>0.96</v>
      </c>
      <c r="G72" s="85">
        <v>0.99</v>
      </c>
    </row>
    <row r="73" spans="1:7" ht="12">
      <c r="A73" s="85">
        <v>2072</v>
      </c>
      <c r="B73" s="85">
        <v>-4.06</v>
      </c>
      <c r="C73" s="85">
        <v>-0.6</v>
      </c>
      <c r="D73" s="85">
        <v>1.61</v>
      </c>
      <c r="E73" s="85">
        <v>0.88</v>
      </c>
      <c r="F73" s="85">
        <v>0.94</v>
      </c>
      <c r="G73" s="85">
        <v>0.97</v>
      </c>
    </row>
    <row r="74" spans="1:7" ht="12">
      <c r="A74" s="85">
        <v>2073</v>
      </c>
      <c r="B74" s="85">
        <v>-4.2</v>
      </c>
      <c r="C74" s="85">
        <v>-0.69</v>
      </c>
      <c r="D74" s="85">
        <v>1.53</v>
      </c>
      <c r="E74" s="85">
        <v>0.87</v>
      </c>
      <c r="F74" s="85">
        <v>0.93</v>
      </c>
      <c r="G74" s="85">
        <v>0.94</v>
      </c>
    </row>
    <row r="75" spans="1:7" ht="12">
      <c r="A75" s="85">
        <v>2074</v>
      </c>
      <c r="B75" s="85">
        <v>-4.32</v>
      </c>
      <c r="C75" s="85">
        <v>-0.78</v>
      </c>
      <c r="D75" s="85">
        <v>1.49</v>
      </c>
      <c r="E75" s="85">
        <v>0.85</v>
      </c>
      <c r="F75" s="85">
        <v>0.91</v>
      </c>
      <c r="G75" s="85">
        <v>0.95</v>
      </c>
    </row>
    <row r="76" spans="1:7" ht="12">
      <c r="A76" s="85">
        <v>2075</v>
      </c>
      <c r="B76" s="85">
        <v>-4.45</v>
      </c>
      <c r="C76" s="85">
        <v>-0.87</v>
      </c>
      <c r="D76" s="85">
        <v>1.41</v>
      </c>
      <c r="E76" s="85">
        <v>0.8</v>
      </c>
      <c r="F76" s="85">
        <v>0.87</v>
      </c>
      <c r="G76" s="85">
        <v>0.93</v>
      </c>
    </row>
    <row r="77" spans="1:7" ht="12">
      <c r="A77" s="85">
        <v>2076</v>
      </c>
      <c r="B77" s="85">
        <v>-4.56</v>
      </c>
      <c r="C77" s="85">
        <v>-0.98</v>
      </c>
      <c r="D77" s="85">
        <v>1.37</v>
      </c>
      <c r="E77" s="85">
        <v>0.77</v>
      </c>
      <c r="F77" s="85">
        <v>0.87</v>
      </c>
      <c r="G77" s="85">
        <v>0.9</v>
      </c>
    </row>
    <row r="78" spans="1:7" ht="12">
      <c r="A78" s="85">
        <v>2077</v>
      </c>
      <c r="B78" s="85">
        <v>-4.65</v>
      </c>
      <c r="C78" s="85">
        <v>-1.08</v>
      </c>
      <c r="D78" s="85">
        <v>1.35</v>
      </c>
      <c r="E78" s="85">
        <v>0.75</v>
      </c>
      <c r="F78" s="85">
        <v>0.84</v>
      </c>
      <c r="G78" s="85">
        <v>0.87</v>
      </c>
    </row>
    <row r="79" spans="1:7" ht="12">
      <c r="A79" s="85">
        <v>2078</v>
      </c>
      <c r="B79" s="85">
        <v>-4.75</v>
      </c>
      <c r="C79" s="85">
        <v>-1.13</v>
      </c>
      <c r="D79" s="85">
        <v>1.31</v>
      </c>
      <c r="E79" s="85">
        <v>0.74</v>
      </c>
      <c r="F79" s="85">
        <v>0.82</v>
      </c>
      <c r="G79" s="85">
        <v>0.86</v>
      </c>
    </row>
    <row r="80" spans="1:7" ht="12">
      <c r="A80" s="85">
        <v>2079</v>
      </c>
      <c r="B80" s="85">
        <v>-4.81</v>
      </c>
      <c r="C80" s="85">
        <v>-1.25</v>
      </c>
      <c r="D80" s="85">
        <v>1.35</v>
      </c>
      <c r="E80" s="85">
        <v>0.74</v>
      </c>
      <c r="F80" s="85">
        <v>0.81</v>
      </c>
      <c r="G80" s="85">
        <v>0.87</v>
      </c>
    </row>
    <row r="81" spans="1:7" ht="12">
      <c r="A81" s="85">
        <v>2080</v>
      </c>
      <c r="B81" s="85">
        <v>-4.87</v>
      </c>
      <c r="C81" s="85">
        <v>-1.29</v>
      </c>
      <c r="D81" s="85">
        <v>1.38</v>
      </c>
      <c r="E81" s="85">
        <v>0.7</v>
      </c>
      <c r="F81" s="85">
        <v>0.8</v>
      </c>
      <c r="G81" s="85">
        <v>0.83</v>
      </c>
    </row>
    <row r="82" spans="1:7" ht="12">
      <c r="A82" s="85">
        <v>2081</v>
      </c>
      <c r="B82" s="85">
        <v>-4.9</v>
      </c>
      <c r="C82" s="85">
        <v>-1.4</v>
      </c>
      <c r="D82" s="85">
        <v>1.39</v>
      </c>
      <c r="E82" s="85">
        <v>0.68</v>
      </c>
      <c r="F82" s="85">
        <v>0.77</v>
      </c>
      <c r="G82" s="85">
        <v>0.82</v>
      </c>
    </row>
    <row r="83" spans="1:7" ht="12">
      <c r="A83" s="85">
        <v>2082</v>
      </c>
      <c r="B83" s="85">
        <v>-4.92</v>
      </c>
      <c r="C83" s="85">
        <v>-1.48</v>
      </c>
      <c r="D83" s="85">
        <v>1.4</v>
      </c>
      <c r="E83" s="85">
        <v>0.65</v>
      </c>
      <c r="F83" s="85">
        <v>0.71</v>
      </c>
      <c r="G83" s="85">
        <v>0.79</v>
      </c>
    </row>
    <row r="84" spans="1:7" ht="12">
      <c r="A84" s="85">
        <v>2083</v>
      </c>
      <c r="B84" s="85">
        <v>-4.9</v>
      </c>
      <c r="C84" s="85">
        <v>-1.61</v>
      </c>
      <c r="D84" s="85">
        <v>1.39</v>
      </c>
      <c r="E84" s="85">
        <v>0.63</v>
      </c>
      <c r="F84" s="85">
        <v>0.65</v>
      </c>
      <c r="G84" s="85">
        <v>0.78</v>
      </c>
    </row>
    <row r="85" spans="1:7" ht="12">
      <c r="A85" s="85">
        <v>2084</v>
      </c>
      <c r="B85" s="85">
        <v>-4.89</v>
      </c>
      <c r="C85" s="85">
        <v>-1.69</v>
      </c>
      <c r="D85" s="85">
        <v>1.39</v>
      </c>
      <c r="E85" s="85">
        <v>0.62</v>
      </c>
      <c r="F85" s="85">
        <v>0.62</v>
      </c>
      <c r="G85" s="85">
        <v>0.75</v>
      </c>
    </row>
    <row r="86" spans="1:7" ht="12">
      <c r="A86" s="85">
        <v>2085</v>
      </c>
      <c r="B86" s="85">
        <v>-4.83</v>
      </c>
      <c r="C86" s="85">
        <v>-1.78</v>
      </c>
      <c r="D86" s="85">
        <v>1.37</v>
      </c>
      <c r="E86" s="85">
        <v>0.59</v>
      </c>
      <c r="F86" s="85">
        <v>0.59</v>
      </c>
      <c r="G86" s="85">
        <v>0.72</v>
      </c>
    </row>
    <row r="87" spans="1:7" ht="12">
      <c r="A87" s="85">
        <v>2086</v>
      </c>
      <c r="B87" s="85">
        <v>-4.79</v>
      </c>
      <c r="C87" s="85">
        <v>-1.83</v>
      </c>
      <c r="D87" s="85">
        <v>1.34</v>
      </c>
      <c r="E87" s="85">
        <v>0.58</v>
      </c>
      <c r="F87" s="85">
        <v>0.56</v>
      </c>
      <c r="G87" s="85">
        <v>0.67</v>
      </c>
    </row>
    <row r="88" spans="1:7" ht="12">
      <c r="A88" s="85">
        <v>2087</v>
      </c>
      <c r="B88" s="85">
        <v>-4.69</v>
      </c>
      <c r="C88" s="85">
        <v>-1.91</v>
      </c>
      <c r="D88" s="85">
        <v>1.3</v>
      </c>
      <c r="E88" s="85">
        <v>0.57</v>
      </c>
      <c r="F88" s="85">
        <v>0.57</v>
      </c>
      <c r="G88" s="85">
        <v>0.64</v>
      </c>
    </row>
    <row r="89" spans="1:7" ht="12">
      <c r="A89" s="85">
        <v>2088</v>
      </c>
      <c r="B89" s="85">
        <v>-4.58</v>
      </c>
      <c r="C89" s="85">
        <v>-1.95</v>
      </c>
      <c r="D89" s="85">
        <v>1.28</v>
      </c>
      <c r="E89" s="85">
        <v>0.54</v>
      </c>
      <c r="F89" s="85">
        <v>0.55</v>
      </c>
      <c r="G89" s="85">
        <v>0.61</v>
      </c>
    </row>
    <row r="90" spans="1:7" ht="12">
      <c r="A90" s="85">
        <v>2089</v>
      </c>
      <c r="B90" s="85">
        <v>-4.47</v>
      </c>
      <c r="C90" s="85">
        <v>-1.99</v>
      </c>
      <c r="D90" s="85">
        <v>1.24</v>
      </c>
      <c r="E90" s="85">
        <v>0.54</v>
      </c>
      <c r="F90" s="85">
        <v>0.56</v>
      </c>
      <c r="G90" s="85">
        <v>0.57</v>
      </c>
    </row>
    <row r="91" spans="1:7" ht="12">
      <c r="A91" s="85">
        <v>2090</v>
      </c>
      <c r="B91" s="85">
        <v>-4.35</v>
      </c>
      <c r="C91" s="85">
        <v>-2.03</v>
      </c>
      <c r="D91" s="85">
        <v>1.23</v>
      </c>
      <c r="E91" s="85">
        <v>0.51</v>
      </c>
      <c r="F91" s="85">
        <v>0.55</v>
      </c>
      <c r="G91" s="85">
        <v>0.58</v>
      </c>
    </row>
    <row r="92" spans="1:7" ht="12">
      <c r="A92" s="85">
        <v>2091</v>
      </c>
      <c r="B92" s="85">
        <v>-4.17</v>
      </c>
      <c r="C92" s="85">
        <v>-2.05</v>
      </c>
      <c r="D92" s="85">
        <v>1.19</v>
      </c>
      <c r="E92" s="85">
        <v>0.5</v>
      </c>
      <c r="F92" s="85">
        <v>0.56</v>
      </c>
      <c r="G92" s="85">
        <v>0.59</v>
      </c>
    </row>
    <row r="93" spans="1:7" ht="12">
      <c r="A93" s="85">
        <v>2092</v>
      </c>
      <c r="B93" s="85">
        <v>-4.01</v>
      </c>
      <c r="C93" s="85">
        <v>-2.08</v>
      </c>
      <c r="D93" s="85">
        <v>1.18</v>
      </c>
      <c r="E93" s="85">
        <v>0.5</v>
      </c>
      <c r="F93" s="85">
        <v>0.58</v>
      </c>
      <c r="G93" s="85">
        <v>0.6</v>
      </c>
    </row>
    <row r="94" spans="1:7" ht="12">
      <c r="A94" s="85">
        <v>2093</v>
      </c>
      <c r="B94" s="85">
        <v>-3.78</v>
      </c>
      <c r="C94" s="85">
        <v>-2.11</v>
      </c>
      <c r="D94" s="85">
        <v>1.11</v>
      </c>
      <c r="E94" s="85">
        <v>0.5</v>
      </c>
      <c r="F94" s="85">
        <v>0.62</v>
      </c>
      <c r="G94" s="85">
        <v>0.64</v>
      </c>
    </row>
    <row r="95" spans="1:7" ht="12">
      <c r="A95" s="85">
        <v>2094</v>
      </c>
      <c r="B95" s="85">
        <v>-3.58</v>
      </c>
      <c r="C95" s="85">
        <v>-2.15</v>
      </c>
      <c r="D95" s="85">
        <v>1.06</v>
      </c>
      <c r="E95" s="85">
        <v>0.47</v>
      </c>
      <c r="F95" s="85">
        <v>0.58</v>
      </c>
      <c r="G95" s="85">
        <v>0.65</v>
      </c>
    </row>
    <row r="96" spans="1:7" ht="12">
      <c r="A96" s="85">
        <v>2095</v>
      </c>
      <c r="B96" s="85">
        <v>-3.34</v>
      </c>
      <c r="C96" s="85">
        <v>-2.19</v>
      </c>
      <c r="D96" s="85">
        <v>1</v>
      </c>
      <c r="E96" s="85">
        <v>0.44</v>
      </c>
      <c r="F96" s="85">
        <v>0.61</v>
      </c>
      <c r="G96" s="85">
        <v>0.67</v>
      </c>
    </row>
    <row r="97" spans="1:7" ht="12">
      <c r="A97" s="85">
        <v>2096</v>
      </c>
      <c r="B97" s="85">
        <v>-3.07</v>
      </c>
      <c r="C97" s="85">
        <v>-2.22</v>
      </c>
      <c r="D97" s="85">
        <v>0.94</v>
      </c>
      <c r="E97" s="85">
        <v>0.45</v>
      </c>
      <c r="F97" s="85">
        <v>0.61</v>
      </c>
      <c r="G97" s="85">
        <v>0.67</v>
      </c>
    </row>
    <row r="98" spans="1:7" ht="12">
      <c r="A98" s="85">
        <v>2097</v>
      </c>
      <c r="B98" s="85">
        <v>-2.78</v>
      </c>
      <c r="C98" s="85">
        <v>-2.25</v>
      </c>
      <c r="D98" s="85">
        <v>0.92</v>
      </c>
      <c r="E98" s="85">
        <v>0.43</v>
      </c>
      <c r="F98" s="85">
        <v>0.63</v>
      </c>
      <c r="G98" s="85">
        <v>0.68</v>
      </c>
    </row>
    <row r="99" spans="1:7" ht="12">
      <c r="A99" s="85">
        <v>2098</v>
      </c>
      <c r="B99" s="85">
        <v>-2.48</v>
      </c>
      <c r="C99" s="85">
        <v>-2.29</v>
      </c>
      <c r="D99" s="85">
        <v>0.88</v>
      </c>
      <c r="E99" s="85">
        <v>0.42</v>
      </c>
      <c r="F99" s="85">
        <v>0.59</v>
      </c>
      <c r="G99" s="85">
        <v>0.66</v>
      </c>
    </row>
    <row r="100" spans="1:7" ht="12">
      <c r="A100" s="85">
        <v>2099</v>
      </c>
      <c r="B100" s="85">
        <v>-2.12</v>
      </c>
      <c r="C100" s="85">
        <v>-2.33</v>
      </c>
      <c r="D100" s="85">
        <v>0.84</v>
      </c>
      <c r="E100" s="85">
        <v>0.39</v>
      </c>
      <c r="F100" s="85">
        <v>0.6</v>
      </c>
      <c r="G100" s="85">
        <v>0.68</v>
      </c>
    </row>
    <row r="101" spans="1:9" ht="12">
      <c r="A101" s="85">
        <v>2100</v>
      </c>
      <c r="B101" s="85">
        <v>-1.76</v>
      </c>
      <c r="C101" s="85">
        <v>-2.37</v>
      </c>
      <c r="D101" s="85">
        <v>0.8</v>
      </c>
      <c r="E101" s="85">
        <v>0.38</v>
      </c>
      <c r="F101" s="85">
        <v>0.57</v>
      </c>
      <c r="G101" s="85">
        <v>0.66</v>
      </c>
      <c r="I101" s="85">
        <f>SUM(G6:G101)</f>
        <v>222.8399999999999</v>
      </c>
    </row>
    <row r="102" spans="1:7" ht="12">
      <c r="A102" s="85">
        <v>2101</v>
      </c>
      <c r="B102" s="85">
        <v>-1.52</v>
      </c>
      <c r="C102" s="85">
        <v>-2.41</v>
      </c>
      <c r="D102" s="85">
        <v>0.78</v>
      </c>
      <c r="E102" s="85">
        <v>0.35</v>
      </c>
      <c r="F102" s="85">
        <v>0.54</v>
      </c>
      <c r="G102" s="85">
        <v>0.64</v>
      </c>
    </row>
    <row r="103" spans="1:7" ht="12">
      <c r="A103" s="85">
        <v>2102</v>
      </c>
      <c r="B103" s="85">
        <v>-1.4</v>
      </c>
      <c r="C103" s="85">
        <v>-2.44</v>
      </c>
      <c r="D103" s="85">
        <v>0.76</v>
      </c>
      <c r="E103" s="85">
        <v>0.37</v>
      </c>
      <c r="F103" s="85">
        <v>0.52</v>
      </c>
      <c r="G103" s="85">
        <v>0.62</v>
      </c>
    </row>
    <row r="104" spans="1:7" ht="12">
      <c r="A104" s="85">
        <v>2103</v>
      </c>
      <c r="B104" s="85">
        <v>-1.3</v>
      </c>
      <c r="C104" s="85">
        <v>-2.48</v>
      </c>
      <c r="D104" s="85">
        <v>0.73</v>
      </c>
      <c r="E104" s="85">
        <v>0.35</v>
      </c>
      <c r="F104" s="85">
        <v>0.52</v>
      </c>
      <c r="G104" s="85">
        <v>0.64</v>
      </c>
    </row>
    <row r="105" spans="1:7" ht="12">
      <c r="A105" s="85">
        <v>2104</v>
      </c>
      <c r="B105" s="85">
        <v>-1.21</v>
      </c>
      <c r="C105" s="85">
        <v>-2.49</v>
      </c>
      <c r="D105" s="85">
        <v>0.71</v>
      </c>
      <c r="E105" s="85">
        <v>0.33</v>
      </c>
      <c r="F105" s="85">
        <v>0.49</v>
      </c>
      <c r="G105" s="85">
        <v>0.6</v>
      </c>
    </row>
    <row r="106" spans="1:7" ht="12">
      <c r="A106" s="85">
        <v>2105</v>
      </c>
      <c r="B106" s="85">
        <v>-1.12</v>
      </c>
      <c r="C106" s="85">
        <v>-2.54</v>
      </c>
      <c r="D106" s="85">
        <v>0.7</v>
      </c>
      <c r="E106" s="85">
        <v>0.28</v>
      </c>
      <c r="F106" s="85">
        <v>0.45</v>
      </c>
      <c r="G106" s="85">
        <v>0.59</v>
      </c>
    </row>
    <row r="107" spans="1:7" ht="12">
      <c r="A107" s="85">
        <v>2106</v>
      </c>
      <c r="B107" s="85">
        <v>-1.04</v>
      </c>
      <c r="C107" s="85">
        <v>-2.55</v>
      </c>
      <c r="D107" s="85">
        <v>0.67</v>
      </c>
      <c r="E107" s="85">
        <v>0.25</v>
      </c>
      <c r="F107" s="85">
        <v>0.38</v>
      </c>
      <c r="G107" s="85">
        <v>0.56</v>
      </c>
    </row>
    <row r="108" spans="1:7" ht="12">
      <c r="A108" s="85">
        <v>2107</v>
      </c>
      <c r="B108" s="85">
        <v>-0.98</v>
      </c>
      <c r="C108" s="85">
        <v>-2.59</v>
      </c>
      <c r="D108" s="85">
        <v>0.63</v>
      </c>
      <c r="E108" s="85">
        <v>0.19</v>
      </c>
      <c r="F108" s="85">
        <v>0.35</v>
      </c>
      <c r="G108" s="85">
        <v>0.53</v>
      </c>
    </row>
    <row r="109" spans="1:7" ht="12">
      <c r="A109" s="85">
        <v>2108</v>
      </c>
      <c r="B109" s="85">
        <v>-0.91</v>
      </c>
      <c r="C109" s="85">
        <v>-2.58</v>
      </c>
      <c r="D109" s="85">
        <v>0.63</v>
      </c>
      <c r="E109" s="85">
        <v>0.16</v>
      </c>
      <c r="F109" s="85">
        <v>0.3</v>
      </c>
      <c r="G109" s="85">
        <v>0.49</v>
      </c>
    </row>
    <row r="110" spans="1:7" ht="12">
      <c r="A110" s="85">
        <v>2109</v>
      </c>
      <c r="B110" s="85">
        <v>-0.84</v>
      </c>
      <c r="C110" s="85">
        <v>-2.61</v>
      </c>
      <c r="D110" s="85">
        <v>0.6</v>
      </c>
      <c r="E110" s="85">
        <v>0.14</v>
      </c>
      <c r="F110" s="85">
        <v>0.32</v>
      </c>
      <c r="G110" s="85">
        <v>0.46</v>
      </c>
    </row>
    <row r="111" spans="1:7" ht="12">
      <c r="A111" s="85">
        <v>2110</v>
      </c>
      <c r="B111" s="85">
        <v>-0.78</v>
      </c>
      <c r="C111" s="85">
        <v>-2.62</v>
      </c>
      <c r="D111" s="85">
        <v>0.55</v>
      </c>
      <c r="E111" s="85">
        <v>0.12</v>
      </c>
      <c r="F111" s="85">
        <v>0.3</v>
      </c>
      <c r="G111" s="85">
        <v>0.39</v>
      </c>
    </row>
    <row r="112" spans="1:7" ht="12">
      <c r="A112" s="85">
        <v>2111</v>
      </c>
      <c r="B112" s="85">
        <v>-0.72</v>
      </c>
      <c r="C112" s="85">
        <v>-2.64</v>
      </c>
      <c r="D112" s="85">
        <v>0.51</v>
      </c>
      <c r="E112" s="85">
        <v>0.1</v>
      </c>
      <c r="F112" s="85">
        <v>0.3</v>
      </c>
      <c r="G112" s="85">
        <v>0.4</v>
      </c>
    </row>
    <row r="113" spans="1:7" ht="12">
      <c r="A113" s="85">
        <v>2112</v>
      </c>
      <c r="B113" s="85">
        <v>-0.67</v>
      </c>
      <c r="C113" s="85">
        <v>-2.65</v>
      </c>
      <c r="D113" s="85">
        <v>0.5</v>
      </c>
      <c r="E113" s="85">
        <v>0.11</v>
      </c>
      <c r="F113" s="85">
        <v>0.31</v>
      </c>
      <c r="G113" s="85">
        <v>0.39</v>
      </c>
    </row>
    <row r="114" spans="1:7" ht="12">
      <c r="A114" s="85">
        <v>2113</v>
      </c>
      <c r="B114" s="85">
        <v>-0.63</v>
      </c>
      <c r="C114" s="85">
        <v>-2.65</v>
      </c>
      <c r="D114" s="85">
        <v>0.46</v>
      </c>
      <c r="E114" s="85">
        <v>0.09</v>
      </c>
      <c r="F114" s="85">
        <v>0.32</v>
      </c>
      <c r="G114" s="85">
        <v>0.37</v>
      </c>
    </row>
    <row r="115" spans="1:7" ht="12">
      <c r="A115" s="85">
        <v>2114</v>
      </c>
      <c r="B115" s="85">
        <v>-0.57</v>
      </c>
      <c r="C115" s="85">
        <v>-2.65</v>
      </c>
      <c r="D115" s="85">
        <v>0.45</v>
      </c>
      <c r="E115" s="85">
        <v>0.11</v>
      </c>
      <c r="F115" s="85">
        <v>0.32</v>
      </c>
      <c r="G115" s="85">
        <v>0.38</v>
      </c>
    </row>
    <row r="116" spans="1:7" ht="12">
      <c r="A116" s="85">
        <v>2115</v>
      </c>
      <c r="B116" s="85">
        <v>-0.53</v>
      </c>
      <c r="C116" s="85">
        <v>-2.63</v>
      </c>
      <c r="D116" s="85">
        <v>0.41</v>
      </c>
      <c r="E116" s="85">
        <v>0.13</v>
      </c>
      <c r="F116" s="85">
        <v>0.33</v>
      </c>
      <c r="G116" s="85">
        <v>0.4</v>
      </c>
    </row>
    <row r="117" spans="1:7" ht="12">
      <c r="A117" s="85">
        <v>2116</v>
      </c>
      <c r="B117" s="85">
        <v>-0.48</v>
      </c>
      <c r="C117" s="85">
        <v>-2.65</v>
      </c>
      <c r="D117" s="85">
        <v>0.39</v>
      </c>
      <c r="E117" s="85">
        <v>0.14</v>
      </c>
      <c r="F117" s="85">
        <v>0.33</v>
      </c>
      <c r="G117" s="85">
        <v>0.41</v>
      </c>
    </row>
    <row r="118" spans="1:7" ht="12">
      <c r="A118" s="85">
        <v>2117</v>
      </c>
      <c r="B118" s="85">
        <v>-0.45</v>
      </c>
      <c r="C118" s="85">
        <v>-2.65</v>
      </c>
      <c r="D118" s="85">
        <v>0.38</v>
      </c>
      <c r="E118" s="85">
        <v>0.13</v>
      </c>
      <c r="F118" s="85">
        <v>0.3</v>
      </c>
      <c r="G118" s="85">
        <v>0.42</v>
      </c>
    </row>
    <row r="119" spans="1:7" ht="12">
      <c r="A119" s="85">
        <v>2118</v>
      </c>
      <c r="B119" s="85">
        <v>-0.4</v>
      </c>
      <c r="C119" s="85">
        <v>-2.63</v>
      </c>
      <c r="D119" s="85">
        <v>0.34</v>
      </c>
      <c r="E119" s="85">
        <v>0.15</v>
      </c>
      <c r="F119" s="85">
        <v>0.29</v>
      </c>
      <c r="G119" s="85">
        <v>0.44</v>
      </c>
    </row>
    <row r="120" spans="1:7" ht="12">
      <c r="A120" s="85">
        <v>2119</v>
      </c>
      <c r="B120" s="85">
        <v>-0.38</v>
      </c>
      <c r="C120" s="85">
        <v>-2.6</v>
      </c>
      <c r="D120" s="85">
        <v>0.28</v>
      </c>
      <c r="E120" s="85">
        <v>0.16</v>
      </c>
      <c r="F120" s="85">
        <v>0.26</v>
      </c>
      <c r="G120" s="85">
        <v>0.42</v>
      </c>
    </row>
    <row r="121" spans="1:7" ht="12">
      <c r="A121" s="85">
        <v>2120</v>
      </c>
      <c r="B121" s="85">
        <v>-0.34</v>
      </c>
      <c r="C121" s="85">
        <v>-2.6</v>
      </c>
      <c r="D121" s="85">
        <v>0.28</v>
      </c>
      <c r="E121" s="85">
        <v>0.15</v>
      </c>
      <c r="F121" s="85">
        <v>0.28</v>
      </c>
      <c r="G121" s="85">
        <v>0.42</v>
      </c>
    </row>
    <row r="122" spans="1:7" ht="12">
      <c r="A122" s="85">
        <v>2121</v>
      </c>
      <c r="B122" s="85">
        <v>-0.32</v>
      </c>
      <c r="C122" s="85">
        <v>-2.56</v>
      </c>
      <c r="D122" s="85">
        <v>0.25</v>
      </c>
      <c r="E122" s="85">
        <v>0.17</v>
      </c>
      <c r="F122" s="85">
        <v>0.27</v>
      </c>
      <c r="G122" s="85">
        <v>0.43</v>
      </c>
    </row>
    <row r="123" spans="1:7" ht="12">
      <c r="A123" s="85">
        <v>2122</v>
      </c>
      <c r="B123" s="85">
        <v>-0.28</v>
      </c>
      <c r="C123" s="85">
        <v>-2.57</v>
      </c>
      <c r="D123" s="85">
        <v>0.23</v>
      </c>
      <c r="E123" s="85">
        <v>0.15</v>
      </c>
      <c r="F123" s="85">
        <v>0.26</v>
      </c>
      <c r="G123" s="85">
        <v>0.41</v>
      </c>
    </row>
    <row r="124" spans="1:7" ht="12">
      <c r="A124" s="85">
        <v>2123</v>
      </c>
      <c r="B124" s="85">
        <v>-0.27</v>
      </c>
      <c r="C124" s="85">
        <v>-2.5</v>
      </c>
      <c r="D124" s="85">
        <v>0.19</v>
      </c>
      <c r="E124" s="85">
        <v>0.15</v>
      </c>
      <c r="F124" s="85">
        <v>0.27</v>
      </c>
      <c r="G124" s="85">
        <v>0.43</v>
      </c>
    </row>
    <row r="125" spans="1:7" ht="12">
      <c r="A125" s="85">
        <v>2124</v>
      </c>
      <c r="B125" s="85">
        <v>-0.23</v>
      </c>
      <c r="C125" s="85">
        <v>-2.49</v>
      </c>
      <c r="D125" s="85">
        <v>0.15</v>
      </c>
      <c r="E125" s="85">
        <v>0.12</v>
      </c>
      <c r="F125" s="85">
        <v>0.26</v>
      </c>
      <c r="G125" s="85">
        <v>0.39</v>
      </c>
    </row>
    <row r="126" spans="1:7" ht="12">
      <c r="A126" s="85">
        <v>2125</v>
      </c>
      <c r="B126" s="85">
        <v>-0.21</v>
      </c>
      <c r="C126" s="85">
        <v>-2.45</v>
      </c>
      <c r="D126" s="85">
        <v>0.13</v>
      </c>
      <c r="E126" s="85">
        <v>0.12</v>
      </c>
      <c r="F126" s="85">
        <v>0.26</v>
      </c>
      <c r="G126" s="85">
        <v>0.35</v>
      </c>
    </row>
    <row r="127" spans="1:7" ht="12">
      <c r="A127" s="85">
        <v>2126</v>
      </c>
      <c r="B127" s="85">
        <v>-0.19</v>
      </c>
      <c r="C127" s="85">
        <v>-2.39</v>
      </c>
      <c r="D127" s="85">
        <v>0.1</v>
      </c>
      <c r="E127" s="85">
        <v>0.06</v>
      </c>
      <c r="F127" s="85">
        <v>0.23</v>
      </c>
      <c r="G127" s="85">
        <v>0.34</v>
      </c>
    </row>
    <row r="128" spans="1:7" ht="12">
      <c r="A128" s="85">
        <v>2127</v>
      </c>
      <c r="B128" s="85">
        <v>-0.16</v>
      </c>
      <c r="C128" s="85">
        <v>-2.36</v>
      </c>
      <c r="D128" s="85">
        <v>0.08</v>
      </c>
      <c r="E128" s="85">
        <v>0.03</v>
      </c>
      <c r="F128" s="85">
        <v>0.27</v>
      </c>
      <c r="G128" s="85">
        <v>0.32</v>
      </c>
    </row>
    <row r="129" spans="1:7" ht="12">
      <c r="A129" s="85">
        <v>2128</v>
      </c>
      <c r="B129" s="85">
        <v>-0.14</v>
      </c>
      <c r="C129" s="85">
        <v>-2.33</v>
      </c>
      <c r="D129" s="85">
        <v>0.04</v>
      </c>
      <c r="E129" s="85">
        <v>-0.01</v>
      </c>
      <c r="F129" s="85">
        <v>0.22</v>
      </c>
      <c r="G129" s="85">
        <v>0.33</v>
      </c>
    </row>
    <row r="130" spans="1:7" ht="12">
      <c r="A130" s="85">
        <v>2129</v>
      </c>
      <c r="B130" s="85">
        <v>-0.11</v>
      </c>
      <c r="C130" s="85">
        <v>-2.28</v>
      </c>
      <c r="D130" s="85">
        <v>0.03</v>
      </c>
      <c r="E130" s="85">
        <v>-0.06</v>
      </c>
      <c r="F130" s="85">
        <v>0.25</v>
      </c>
      <c r="G130" s="85">
        <v>0.31</v>
      </c>
    </row>
    <row r="131" spans="1:7" ht="12">
      <c r="A131" s="85">
        <v>2130</v>
      </c>
      <c r="B131" s="85">
        <v>-0.09</v>
      </c>
      <c r="C131" s="85">
        <v>-2.23</v>
      </c>
      <c r="D131" s="84">
        <v>-0.01</v>
      </c>
      <c r="E131" s="85">
        <v>-0.1</v>
      </c>
      <c r="F131" s="85">
        <v>0.22</v>
      </c>
      <c r="G131" s="85">
        <v>0.29</v>
      </c>
    </row>
    <row r="132" spans="1:7" ht="12">
      <c r="A132" s="85">
        <v>2131</v>
      </c>
      <c r="B132" s="85">
        <v>-0.1</v>
      </c>
      <c r="C132" s="85">
        <v>-2.17</v>
      </c>
      <c r="D132" s="85">
        <v>-0.02</v>
      </c>
      <c r="E132" s="85">
        <v>-0.1</v>
      </c>
      <c r="F132" s="85">
        <v>0.23</v>
      </c>
      <c r="G132" s="85">
        <v>0.34</v>
      </c>
    </row>
    <row r="133" spans="1:7" ht="12">
      <c r="A133" s="85">
        <v>2132</v>
      </c>
      <c r="B133" s="85">
        <v>-0.08</v>
      </c>
      <c r="C133" s="85">
        <v>-2.13</v>
      </c>
      <c r="D133" s="85">
        <v>-0.04</v>
      </c>
      <c r="E133" s="85">
        <v>-0.13</v>
      </c>
      <c r="F133" s="85">
        <v>0.21</v>
      </c>
      <c r="G133" s="85">
        <v>0.33</v>
      </c>
    </row>
    <row r="134" spans="1:7" ht="12">
      <c r="A134" s="85">
        <v>2133</v>
      </c>
      <c r="B134" s="85">
        <v>-0.06</v>
      </c>
      <c r="C134" s="85">
        <v>-2.09</v>
      </c>
      <c r="D134" s="85">
        <v>-0.05</v>
      </c>
      <c r="E134" s="85">
        <v>-0.1</v>
      </c>
      <c r="F134" s="85">
        <v>0.21</v>
      </c>
      <c r="G134" s="85">
        <v>0.36</v>
      </c>
    </row>
    <row r="135" spans="1:7" ht="12">
      <c r="A135" s="85">
        <v>2134</v>
      </c>
      <c r="B135" s="85">
        <v>-0.05</v>
      </c>
      <c r="C135" s="85">
        <v>-2.01</v>
      </c>
      <c r="D135" s="85">
        <v>-0.09</v>
      </c>
      <c r="E135" s="85">
        <v>-0.12</v>
      </c>
      <c r="F135" s="85">
        <v>0.2</v>
      </c>
      <c r="G135" s="85">
        <v>0.35</v>
      </c>
    </row>
    <row r="136" spans="1:7" ht="12">
      <c r="A136" s="85">
        <v>2135</v>
      </c>
      <c r="B136" s="85">
        <v>-0.03</v>
      </c>
      <c r="C136" s="85">
        <v>-1.95</v>
      </c>
      <c r="D136" s="85">
        <v>-0.13</v>
      </c>
      <c r="E136" s="85">
        <v>-0.09</v>
      </c>
      <c r="F136" s="85">
        <v>0.21</v>
      </c>
      <c r="G136" s="85">
        <v>0.36</v>
      </c>
    </row>
    <row r="137" spans="1:7" ht="12">
      <c r="A137" s="85">
        <v>2136</v>
      </c>
      <c r="B137" s="85">
        <v>-0.01</v>
      </c>
      <c r="C137" s="85">
        <v>-1.88</v>
      </c>
      <c r="D137" s="85">
        <v>-0.16</v>
      </c>
      <c r="E137" s="85">
        <v>-0.11</v>
      </c>
      <c r="F137" s="85">
        <v>0.2</v>
      </c>
      <c r="G137" s="85">
        <v>0.32</v>
      </c>
    </row>
    <row r="138" spans="1:7" ht="12">
      <c r="A138" s="85">
        <v>2137</v>
      </c>
      <c r="B138" s="85">
        <v>-0.01</v>
      </c>
      <c r="C138" s="85">
        <v>-1.82</v>
      </c>
      <c r="D138" s="85">
        <v>-0.18</v>
      </c>
      <c r="E138" s="85">
        <v>-0.11</v>
      </c>
      <c r="F138" s="85">
        <v>0.19</v>
      </c>
      <c r="G138" s="85">
        <v>0.35</v>
      </c>
    </row>
    <row r="139" spans="1:7" ht="12">
      <c r="A139" s="85">
        <v>2138</v>
      </c>
      <c r="B139" s="85">
        <v>0.01</v>
      </c>
      <c r="C139" s="85">
        <v>-1.75</v>
      </c>
      <c r="D139" s="85">
        <v>-0.2</v>
      </c>
      <c r="E139" s="85">
        <v>-0.13</v>
      </c>
      <c r="F139" s="85">
        <v>0.15</v>
      </c>
      <c r="G139" s="85">
        <v>0.31</v>
      </c>
    </row>
    <row r="140" spans="1:7" ht="12">
      <c r="A140" s="85">
        <v>2139</v>
      </c>
      <c r="B140" s="85">
        <v>0.02</v>
      </c>
      <c r="C140" s="85">
        <v>-1.69</v>
      </c>
      <c r="D140" s="85">
        <v>-0.21</v>
      </c>
      <c r="E140" s="85">
        <v>-0.13</v>
      </c>
      <c r="F140" s="85">
        <v>0.17</v>
      </c>
      <c r="G140" s="85">
        <v>0.3</v>
      </c>
    </row>
    <row r="141" spans="1:7" ht="12">
      <c r="A141" s="85">
        <v>2140</v>
      </c>
      <c r="B141" s="85">
        <v>0.03</v>
      </c>
      <c r="C141" s="85">
        <v>-1.6</v>
      </c>
      <c r="D141" s="85">
        <v>-0.24</v>
      </c>
      <c r="E141" s="85">
        <v>-0.16</v>
      </c>
      <c r="F141" s="85">
        <v>0.15</v>
      </c>
      <c r="G141" s="85">
        <v>0.27</v>
      </c>
    </row>
    <row r="142" spans="1:7" ht="12">
      <c r="A142" s="85">
        <v>2141</v>
      </c>
      <c r="B142" s="85">
        <v>0.03</v>
      </c>
      <c r="C142" s="85">
        <v>-1.53</v>
      </c>
      <c r="D142" s="85">
        <v>-0.27</v>
      </c>
      <c r="E142" s="85">
        <v>-0.14</v>
      </c>
      <c r="F142" s="85">
        <v>0.14</v>
      </c>
      <c r="G142" s="85">
        <v>0.28</v>
      </c>
    </row>
    <row r="143" spans="1:7" ht="12">
      <c r="A143" s="85">
        <v>2142</v>
      </c>
      <c r="B143" s="85">
        <v>0.04</v>
      </c>
      <c r="C143" s="85">
        <v>-1.43</v>
      </c>
      <c r="D143" s="85">
        <v>-0.3</v>
      </c>
      <c r="E143" s="85">
        <v>-0.17</v>
      </c>
      <c r="F143" s="85">
        <v>0.12</v>
      </c>
      <c r="G143" s="85">
        <v>0.24</v>
      </c>
    </row>
    <row r="144" spans="1:7" ht="12">
      <c r="A144" s="85">
        <v>2143</v>
      </c>
      <c r="B144" s="85">
        <v>0.04</v>
      </c>
      <c r="C144" s="85">
        <v>-1.35</v>
      </c>
      <c r="D144" s="85">
        <v>-0.31</v>
      </c>
      <c r="E144" s="85">
        <v>-0.14</v>
      </c>
      <c r="F144" s="85">
        <v>0.15</v>
      </c>
      <c r="G144" s="85">
        <v>0.25</v>
      </c>
    </row>
    <row r="145" spans="1:7" ht="12">
      <c r="A145" s="85">
        <v>2144</v>
      </c>
      <c r="B145" s="85">
        <v>0.06</v>
      </c>
      <c r="C145" s="85">
        <v>-1.25</v>
      </c>
      <c r="D145" s="85">
        <v>-0.34</v>
      </c>
      <c r="E145" s="85">
        <v>-0.15</v>
      </c>
      <c r="F145" s="85">
        <v>0.12</v>
      </c>
      <c r="G145" s="85">
        <v>0.26</v>
      </c>
    </row>
    <row r="146" spans="1:7" ht="12">
      <c r="A146" s="85">
        <v>2145</v>
      </c>
      <c r="B146" s="85">
        <v>0.07</v>
      </c>
      <c r="C146" s="85">
        <v>-1.17</v>
      </c>
      <c r="D146" s="85">
        <v>-0.34</v>
      </c>
      <c r="E146" s="85">
        <v>-0.15</v>
      </c>
      <c r="F146" s="85">
        <v>0.13</v>
      </c>
      <c r="G146" s="85">
        <v>0.24</v>
      </c>
    </row>
    <row r="147" spans="1:7" ht="12">
      <c r="A147" s="85">
        <v>2146</v>
      </c>
      <c r="B147" s="85">
        <v>0.08</v>
      </c>
      <c r="C147" s="85">
        <v>-1.06</v>
      </c>
      <c r="D147" s="85">
        <v>-0.38</v>
      </c>
      <c r="E147" s="85">
        <v>-0.17</v>
      </c>
      <c r="F147" s="85">
        <v>0.1</v>
      </c>
      <c r="G147" s="85">
        <v>0.23</v>
      </c>
    </row>
    <row r="148" spans="1:7" ht="12">
      <c r="A148" s="85">
        <v>2147</v>
      </c>
      <c r="B148" s="85">
        <v>0.08</v>
      </c>
      <c r="C148" s="85">
        <v>-0.97</v>
      </c>
      <c r="D148" s="85">
        <v>-0.4</v>
      </c>
      <c r="E148" s="85">
        <v>-0.17</v>
      </c>
      <c r="F148" s="85">
        <v>0.12</v>
      </c>
      <c r="G148" s="85">
        <v>0.23</v>
      </c>
    </row>
    <row r="149" spans="1:7" ht="12">
      <c r="A149" s="85">
        <v>2148</v>
      </c>
      <c r="B149" s="85">
        <v>0.1</v>
      </c>
      <c r="C149" s="85">
        <v>-0.86</v>
      </c>
      <c r="D149" s="85">
        <v>-0.41</v>
      </c>
      <c r="E149" s="85">
        <v>-0.18</v>
      </c>
      <c r="F149" s="85">
        <v>0.1</v>
      </c>
      <c r="G149" s="85">
        <v>0.24</v>
      </c>
    </row>
    <row r="150" spans="1:7" ht="12">
      <c r="A150" s="85">
        <v>2149</v>
      </c>
      <c r="B150" s="85">
        <v>0.11</v>
      </c>
      <c r="C150" s="85">
        <v>-0.78</v>
      </c>
      <c r="D150" s="85">
        <v>-0.44</v>
      </c>
      <c r="E150" s="85">
        <v>-0.21</v>
      </c>
      <c r="F150" s="85">
        <v>0.08</v>
      </c>
      <c r="G150" s="85">
        <v>0.24</v>
      </c>
    </row>
    <row r="151" spans="1:7" ht="12">
      <c r="A151" s="85">
        <v>2150</v>
      </c>
      <c r="B151" s="85">
        <v>0.11</v>
      </c>
      <c r="C151" s="85">
        <v>-0.64</v>
      </c>
      <c r="D151" s="85">
        <v>-0.45</v>
      </c>
      <c r="E151" s="85">
        <v>-0.2</v>
      </c>
      <c r="F151" s="85">
        <v>0.1</v>
      </c>
      <c r="G151" s="85">
        <v>0.24</v>
      </c>
    </row>
    <row r="152" spans="1:7" ht="12">
      <c r="A152" s="85">
        <v>2151</v>
      </c>
      <c r="B152" s="85">
        <v>0.1</v>
      </c>
      <c r="C152" s="85">
        <v>-0.57</v>
      </c>
      <c r="D152" s="85">
        <v>-0.49</v>
      </c>
      <c r="E152" s="85">
        <v>-0.21</v>
      </c>
      <c r="F152" s="85">
        <v>0.1</v>
      </c>
      <c r="G152" s="85">
        <v>0.24</v>
      </c>
    </row>
    <row r="153" spans="1:7" ht="12">
      <c r="A153" s="85">
        <v>2152</v>
      </c>
      <c r="B153" s="85">
        <v>0.11</v>
      </c>
      <c r="C153" s="85">
        <v>-0.53</v>
      </c>
      <c r="D153" s="85">
        <v>-0.48</v>
      </c>
      <c r="E153" s="85">
        <v>-0.2</v>
      </c>
      <c r="F153" s="85">
        <v>0.1</v>
      </c>
      <c r="G153" s="85">
        <v>0.25</v>
      </c>
    </row>
    <row r="154" spans="1:7" ht="12">
      <c r="A154" s="85">
        <v>2153</v>
      </c>
      <c r="B154" s="85">
        <v>0.12</v>
      </c>
      <c r="C154" s="85">
        <v>-0.49</v>
      </c>
      <c r="D154" s="85">
        <v>-0.52</v>
      </c>
      <c r="E154" s="85">
        <v>-0.23</v>
      </c>
      <c r="F154" s="85">
        <v>0.09</v>
      </c>
      <c r="G154" s="85">
        <v>0.25</v>
      </c>
    </row>
    <row r="155" spans="1:7" ht="12">
      <c r="A155" s="85">
        <v>2154</v>
      </c>
      <c r="B155" s="85">
        <v>0.13</v>
      </c>
      <c r="C155" s="85">
        <v>-0.45</v>
      </c>
      <c r="D155" s="85">
        <v>-0.54</v>
      </c>
      <c r="E155" s="85">
        <v>-0.24</v>
      </c>
      <c r="F155" s="85">
        <v>0.08</v>
      </c>
      <c r="G155" s="85">
        <v>0.2</v>
      </c>
    </row>
    <row r="156" spans="1:7" ht="12">
      <c r="A156" s="85">
        <v>2155</v>
      </c>
      <c r="B156" s="85">
        <v>0.12</v>
      </c>
      <c r="C156" s="85">
        <v>-0.44</v>
      </c>
      <c r="D156" s="85">
        <v>-0.54</v>
      </c>
      <c r="E156" s="85">
        <v>-0.23</v>
      </c>
      <c r="F156" s="85">
        <v>0.08</v>
      </c>
      <c r="G156" s="85">
        <v>0.23</v>
      </c>
    </row>
    <row r="157" spans="1:7" ht="12">
      <c r="A157" s="85">
        <v>2156</v>
      </c>
      <c r="B157" s="85">
        <v>0.12</v>
      </c>
      <c r="C157" s="85">
        <v>-0.4</v>
      </c>
      <c r="D157" s="85">
        <v>-0.57</v>
      </c>
      <c r="E157" s="85">
        <v>-0.24</v>
      </c>
      <c r="F157" s="85">
        <v>0.07</v>
      </c>
      <c r="G157" s="85">
        <v>0.22</v>
      </c>
    </row>
    <row r="158" spans="1:7" ht="12">
      <c r="A158" s="85">
        <v>2157</v>
      </c>
      <c r="B158" s="85">
        <v>0.08</v>
      </c>
      <c r="C158" s="85">
        <v>-0.36</v>
      </c>
      <c r="D158" s="85">
        <v>-0.61</v>
      </c>
      <c r="E158" s="85">
        <v>-0.23</v>
      </c>
      <c r="F158" s="85">
        <v>0.06</v>
      </c>
      <c r="G158" s="85">
        <v>0.23</v>
      </c>
    </row>
    <row r="159" spans="1:7" ht="12">
      <c r="A159" s="85">
        <v>2158</v>
      </c>
      <c r="B159" s="85">
        <v>0.06</v>
      </c>
      <c r="C159" s="85">
        <v>-0.32</v>
      </c>
      <c r="D159" s="85">
        <v>-0.6</v>
      </c>
      <c r="E159" s="85">
        <v>-0.23</v>
      </c>
      <c r="F159" s="85">
        <v>0.05</v>
      </c>
      <c r="G159" s="85">
        <v>0.21</v>
      </c>
    </row>
    <row r="160" spans="1:7" ht="12">
      <c r="A160" s="85">
        <v>2159</v>
      </c>
      <c r="B160" s="85">
        <v>0.04</v>
      </c>
      <c r="C160" s="85">
        <v>-0.3</v>
      </c>
      <c r="D160" s="85">
        <v>-0.62</v>
      </c>
      <c r="E160" s="85">
        <v>-0.25</v>
      </c>
      <c r="F160" s="85">
        <v>0.05</v>
      </c>
      <c r="G160" s="85">
        <v>0.23</v>
      </c>
    </row>
    <row r="161" spans="1:7" ht="12">
      <c r="A161" s="85">
        <v>2160</v>
      </c>
      <c r="B161" s="85">
        <v>0.02</v>
      </c>
      <c r="C161" s="85">
        <v>-0.27</v>
      </c>
      <c r="D161" s="85">
        <v>-0.64</v>
      </c>
      <c r="E161" s="85">
        <v>-0.25</v>
      </c>
      <c r="F161" s="85">
        <v>0.04</v>
      </c>
      <c r="G161" s="85">
        <v>0.21</v>
      </c>
    </row>
    <row r="162" spans="1:7" ht="12">
      <c r="A162" s="85">
        <v>2161</v>
      </c>
      <c r="B162" s="85">
        <v>0.01</v>
      </c>
      <c r="C162" s="85">
        <v>-0.28</v>
      </c>
      <c r="D162" s="85">
        <v>-0.69</v>
      </c>
      <c r="E162" s="85">
        <v>-0.27</v>
      </c>
      <c r="F162" s="85">
        <v>0.03</v>
      </c>
      <c r="G162" s="85">
        <v>0.19</v>
      </c>
    </row>
    <row r="163" spans="1:7" ht="12">
      <c r="A163" s="85">
        <v>2162</v>
      </c>
      <c r="B163" s="85">
        <v>0.03</v>
      </c>
      <c r="C163" s="85">
        <v>-0.27</v>
      </c>
      <c r="D163" s="85">
        <v>-0.7</v>
      </c>
      <c r="E163" s="85">
        <v>-0.26</v>
      </c>
      <c r="F163" s="85">
        <v>0.05</v>
      </c>
      <c r="G163" s="85">
        <v>0.19</v>
      </c>
    </row>
    <row r="164" spans="1:7" ht="12">
      <c r="A164" s="85">
        <v>2163</v>
      </c>
      <c r="B164" s="85">
        <v>0.06</v>
      </c>
      <c r="C164" s="85">
        <v>-0.3</v>
      </c>
      <c r="D164" s="85">
        <v>-0.73</v>
      </c>
      <c r="E164" s="85">
        <v>-0.29</v>
      </c>
      <c r="F164" s="85">
        <v>0.04</v>
      </c>
      <c r="G164" s="85">
        <v>0.21</v>
      </c>
    </row>
    <row r="165" spans="1:7" ht="12">
      <c r="A165" s="85">
        <v>2164</v>
      </c>
      <c r="B165" s="85">
        <v>0.12</v>
      </c>
      <c r="C165" s="85">
        <v>-0.3</v>
      </c>
      <c r="D165" s="85">
        <v>-0.73</v>
      </c>
      <c r="E165" s="85">
        <v>-0.29</v>
      </c>
      <c r="F165" s="85">
        <v>0.05</v>
      </c>
      <c r="G165" s="85">
        <v>0.18</v>
      </c>
    </row>
    <row r="166" spans="1:7" ht="12">
      <c r="A166" s="85">
        <v>2165</v>
      </c>
      <c r="B166" s="85">
        <v>0.18</v>
      </c>
      <c r="C166" s="85">
        <v>-0.33</v>
      </c>
      <c r="D166" s="85">
        <v>-0.76</v>
      </c>
      <c r="E166" s="85">
        <v>-0.29</v>
      </c>
      <c r="F166" s="85">
        <v>0.01</v>
      </c>
      <c r="G166" s="85">
        <v>0.19</v>
      </c>
    </row>
    <row r="167" spans="1:7" ht="12">
      <c r="A167" s="85">
        <v>2166</v>
      </c>
      <c r="B167" s="85">
        <v>0.22</v>
      </c>
      <c r="C167" s="85">
        <v>-0.31</v>
      </c>
      <c r="D167" s="85">
        <v>-0.78</v>
      </c>
      <c r="E167" s="85">
        <v>-0.32</v>
      </c>
      <c r="F167" s="85">
        <v>0.02</v>
      </c>
      <c r="G167" s="85">
        <v>0.18</v>
      </c>
    </row>
    <row r="168" spans="1:7" ht="12">
      <c r="A168" s="85">
        <v>2167</v>
      </c>
      <c r="B168" s="85">
        <v>0.23</v>
      </c>
      <c r="C168" s="85">
        <v>-0.3</v>
      </c>
      <c r="D168" s="85">
        <v>-0.8</v>
      </c>
      <c r="E168" s="85">
        <v>-0.32</v>
      </c>
      <c r="F168" s="85">
        <v>0</v>
      </c>
      <c r="G168" s="85">
        <v>0.15</v>
      </c>
    </row>
    <row r="169" spans="1:7" ht="12">
      <c r="A169" s="85">
        <v>2168</v>
      </c>
      <c r="B169" s="85">
        <v>0.26</v>
      </c>
      <c r="C169" s="85">
        <v>-0.23</v>
      </c>
      <c r="D169" s="85">
        <v>-0.84</v>
      </c>
      <c r="E169" s="85">
        <v>-0.33</v>
      </c>
      <c r="F169" s="85">
        <v>0</v>
      </c>
      <c r="G169" s="85">
        <v>0.17</v>
      </c>
    </row>
    <row r="170" spans="1:7" ht="12">
      <c r="A170" s="85">
        <v>2169</v>
      </c>
      <c r="B170" s="85">
        <v>0.26</v>
      </c>
      <c r="C170" s="85">
        <v>-0.15</v>
      </c>
      <c r="D170" s="85">
        <v>-0.86</v>
      </c>
      <c r="E170" s="85">
        <v>-0.34</v>
      </c>
      <c r="F170" s="85">
        <v>0</v>
      </c>
      <c r="G170" s="85">
        <v>0.17</v>
      </c>
    </row>
    <row r="171" spans="1:7" ht="12">
      <c r="A171" s="85">
        <v>2170</v>
      </c>
      <c r="B171" s="85">
        <v>0.27</v>
      </c>
      <c r="C171" s="85">
        <v>-0.08</v>
      </c>
      <c r="D171" s="85">
        <v>-0.87</v>
      </c>
      <c r="E171" s="85">
        <v>-0.34</v>
      </c>
      <c r="F171" s="85">
        <v>-0.01</v>
      </c>
      <c r="G171" s="85">
        <v>0.16</v>
      </c>
    </row>
    <row r="172" spans="1:7" ht="12">
      <c r="A172" s="85">
        <v>2171</v>
      </c>
      <c r="B172" s="85">
        <v>0.27</v>
      </c>
      <c r="C172" s="85">
        <v>-0.04</v>
      </c>
      <c r="D172" s="85">
        <v>-0.88</v>
      </c>
      <c r="E172" s="85">
        <v>-0.36</v>
      </c>
      <c r="F172" s="85">
        <v>-0.01</v>
      </c>
      <c r="G172" s="85">
        <v>0.13</v>
      </c>
    </row>
    <row r="173" spans="1:7" ht="12">
      <c r="A173" s="85">
        <v>2172</v>
      </c>
      <c r="B173" s="85">
        <v>0.28</v>
      </c>
      <c r="C173" s="85">
        <v>0</v>
      </c>
      <c r="D173" s="85">
        <v>-0.9</v>
      </c>
      <c r="E173" s="85">
        <v>-0.34</v>
      </c>
      <c r="F173" s="85">
        <v>-0.02</v>
      </c>
      <c r="G173" s="85">
        <v>0.14</v>
      </c>
    </row>
    <row r="174" spans="1:7" ht="12">
      <c r="A174" s="85">
        <v>2173</v>
      </c>
      <c r="B174" s="85">
        <v>0.26</v>
      </c>
      <c r="C174" s="85">
        <v>0.01</v>
      </c>
      <c r="D174" s="85">
        <v>-0.93</v>
      </c>
      <c r="E174" s="85">
        <v>-0.37</v>
      </c>
      <c r="F174" s="85">
        <v>-0.02</v>
      </c>
      <c r="G174" s="85">
        <v>0.15</v>
      </c>
    </row>
    <row r="175" spans="1:7" ht="12">
      <c r="A175" s="85">
        <v>2174</v>
      </c>
      <c r="B175" s="85">
        <v>0.27</v>
      </c>
      <c r="C175" s="85">
        <v>0.03</v>
      </c>
      <c r="D175" s="85">
        <v>-0.95</v>
      </c>
      <c r="E175" s="85">
        <v>-0.35</v>
      </c>
      <c r="F175" s="85">
        <v>-0.06</v>
      </c>
      <c r="G175" s="85">
        <v>0.12</v>
      </c>
    </row>
    <row r="176" spans="1:7" ht="12">
      <c r="A176" s="85">
        <v>2175</v>
      </c>
      <c r="B176" s="85">
        <v>0.26</v>
      </c>
      <c r="C176" s="85">
        <v>0.04</v>
      </c>
      <c r="D176" s="85">
        <v>-0.95</v>
      </c>
      <c r="E176" s="85">
        <v>-0.38</v>
      </c>
      <c r="F176" s="85">
        <v>-0.03</v>
      </c>
      <c r="G176" s="85">
        <v>0.14</v>
      </c>
    </row>
    <row r="177" spans="1:7" ht="12">
      <c r="A177" s="85">
        <v>2176</v>
      </c>
      <c r="B177" s="85">
        <v>0.26</v>
      </c>
      <c r="C177" s="85">
        <v>0.05</v>
      </c>
      <c r="D177" s="85">
        <v>-0.96</v>
      </c>
      <c r="E177" s="85">
        <v>-0.36</v>
      </c>
      <c r="F177" s="85">
        <v>-0.05</v>
      </c>
      <c r="G177" s="85">
        <v>0.11</v>
      </c>
    </row>
    <row r="178" spans="1:7" ht="12">
      <c r="A178" s="85">
        <v>2177</v>
      </c>
      <c r="B178" s="85">
        <v>0.24</v>
      </c>
      <c r="C178" s="85">
        <v>0.07</v>
      </c>
      <c r="D178" s="85">
        <v>-1.01</v>
      </c>
      <c r="E178" s="85">
        <v>-0.39</v>
      </c>
      <c r="F178" s="85">
        <v>-0.06</v>
      </c>
      <c r="G178" s="85">
        <v>0.12</v>
      </c>
    </row>
    <row r="179" spans="1:7" ht="12">
      <c r="A179" s="85">
        <v>2178</v>
      </c>
      <c r="B179" s="85">
        <v>0.24</v>
      </c>
      <c r="C179" s="85">
        <v>0.07</v>
      </c>
      <c r="D179" s="85">
        <v>-1</v>
      </c>
      <c r="E179" s="85">
        <v>-0.39</v>
      </c>
      <c r="F179" s="85">
        <v>-0.05</v>
      </c>
      <c r="G179" s="85">
        <v>0.12</v>
      </c>
    </row>
    <row r="180" spans="1:7" ht="12">
      <c r="A180" s="85">
        <v>2179</v>
      </c>
      <c r="B180" s="85">
        <v>0.23</v>
      </c>
      <c r="C180" s="85">
        <v>0.08</v>
      </c>
      <c r="D180" s="85">
        <v>-1.03</v>
      </c>
      <c r="E180" s="85">
        <v>-0.4</v>
      </c>
      <c r="F180" s="85">
        <v>-0.07</v>
      </c>
      <c r="G180" s="85">
        <v>0.11</v>
      </c>
    </row>
    <row r="181" spans="1:7" ht="12">
      <c r="A181" s="85">
        <v>2180</v>
      </c>
      <c r="B181" s="85">
        <v>0.25</v>
      </c>
      <c r="C181" s="85">
        <v>0.09</v>
      </c>
      <c r="D181" s="85">
        <v>-1.04</v>
      </c>
      <c r="E181" s="85">
        <v>-0.41</v>
      </c>
      <c r="F181" s="85">
        <v>-0.08</v>
      </c>
      <c r="G181" s="85">
        <v>0.11</v>
      </c>
    </row>
    <row r="182" spans="1:7" ht="12">
      <c r="A182" s="85">
        <v>2181</v>
      </c>
      <c r="B182" s="85">
        <v>0.24</v>
      </c>
      <c r="C182" s="85">
        <v>0.08</v>
      </c>
      <c r="D182" s="85">
        <v>-1.04</v>
      </c>
      <c r="E182" s="85">
        <v>-0.41</v>
      </c>
      <c r="F182" s="85">
        <v>-0.06</v>
      </c>
      <c r="G182" s="85">
        <v>0.12</v>
      </c>
    </row>
    <row r="183" spans="1:7" ht="12">
      <c r="A183" s="85">
        <v>2182</v>
      </c>
      <c r="B183" s="85">
        <v>0.25</v>
      </c>
      <c r="C183" s="85">
        <v>0.09</v>
      </c>
      <c r="D183" s="85">
        <v>-1.08</v>
      </c>
      <c r="E183" s="85">
        <v>-0.42</v>
      </c>
      <c r="F183" s="85">
        <v>-0.07</v>
      </c>
      <c r="G183" s="85">
        <v>0.11</v>
      </c>
    </row>
    <row r="184" spans="1:7" ht="12">
      <c r="A184" s="85">
        <v>2183</v>
      </c>
      <c r="B184" s="85">
        <v>0.24</v>
      </c>
      <c r="C184" s="85">
        <v>0.09</v>
      </c>
      <c r="D184" s="85">
        <v>-1.1</v>
      </c>
      <c r="E184" s="85">
        <v>-0.43</v>
      </c>
      <c r="F184" s="85">
        <v>-0.07</v>
      </c>
      <c r="G184" s="85">
        <v>0.1</v>
      </c>
    </row>
    <row r="185" spans="1:7" ht="12">
      <c r="A185" s="85">
        <v>2184</v>
      </c>
      <c r="B185" s="85">
        <v>0.24</v>
      </c>
      <c r="C185" s="85">
        <v>0.1</v>
      </c>
      <c r="D185" s="85">
        <v>-1.08</v>
      </c>
      <c r="E185" s="85">
        <v>-0.46</v>
      </c>
      <c r="F185" s="85">
        <v>-0.1</v>
      </c>
      <c r="G185" s="85">
        <v>0.08</v>
      </c>
    </row>
    <row r="186" spans="1:7" ht="12">
      <c r="A186" s="85">
        <v>2185</v>
      </c>
      <c r="B186" s="85">
        <v>0.23</v>
      </c>
      <c r="C186" s="85">
        <v>0.1</v>
      </c>
      <c r="D186" s="85">
        <v>-1.13</v>
      </c>
      <c r="E186" s="85">
        <v>-0.44</v>
      </c>
      <c r="F186" s="85">
        <v>-0.1</v>
      </c>
      <c r="G186" s="85">
        <v>0.1</v>
      </c>
    </row>
    <row r="187" spans="1:7" ht="12">
      <c r="A187" s="85">
        <v>2186</v>
      </c>
      <c r="B187" s="85">
        <v>0.24</v>
      </c>
      <c r="C187" s="85">
        <v>0.1</v>
      </c>
      <c r="D187" s="85">
        <v>-1.11</v>
      </c>
      <c r="E187" s="85">
        <v>-0.43</v>
      </c>
      <c r="F187" s="85">
        <v>-0.1</v>
      </c>
      <c r="G187" s="85">
        <v>0.08</v>
      </c>
    </row>
    <row r="188" spans="1:7" ht="12">
      <c r="A188" s="85">
        <v>2187</v>
      </c>
      <c r="B188" s="85">
        <v>0.24</v>
      </c>
      <c r="C188" s="85">
        <v>0.11</v>
      </c>
      <c r="D188" s="85">
        <v>-1.14</v>
      </c>
      <c r="E188" s="85">
        <v>-0.45</v>
      </c>
      <c r="F188" s="85">
        <v>-0.09</v>
      </c>
      <c r="G188" s="85">
        <v>0.08</v>
      </c>
    </row>
    <row r="189" spans="1:7" ht="12">
      <c r="A189" s="85">
        <v>2188</v>
      </c>
      <c r="B189" s="85">
        <v>0.24</v>
      </c>
      <c r="C189" s="85">
        <v>0.11</v>
      </c>
      <c r="D189" s="85">
        <v>-1.16</v>
      </c>
      <c r="E189" s="85">
        <v>-0.45</v>
      </c>
      <c r="F189" s="85">
        <v>-0.11</v>
      </c>
      <c r="G189" s="85">
        <v>0.08</v>
      </c>
    </row>
    <row r="190" spans="1:7" ht="12">
      <c r="A190" s="85">
        <v>2189</v>
      </c>
      <c r="B190" s="85">
        <v>0.25</v>
      </c>
      <c r="C190" s="85">
        <v>0.12</v>
      </c>
      <c r="D190" s="85">
        <v>-1.17</v>
      </c>
      <c r="E190" s="85">
        <v>-0.45</v>
      </c>
      <c r="F190" s="85">
        <v>-0.12</v>
      </c>
      <c r="G190" s="85">
        <v>0.07</v>
      </c>
    </row>
    <row r="191" spans="1:7" ht="12">
      <c r="A191" s="85">
        <v>2190</v>
      </c>
      <c r="B191" s="85">
        <v>0.25</v>
      </c>
      <c r="C191" s="85">
        <v>0.13</v>
      </c>
      <c r="D191" s="85">
        <v>-1.17</v>
      </c>
      <c r="E191" s="85">
        <v>-0.46</v>
      </c>
      <c r="F191" s="85">
        <v>-0.16</v>
      </c>
      <c r="G191" s="85">
        <v>0.07</v>
      </c>
    </row>
    <row r="192" spans="1:7" ht="12">
      <c r="A192" s="85">
        <v>2191</v>
      </c>
      <c r="B192" s="85">
        <v>0.25</v>
      </c>
      <c r="C192" s="85">
        <v>0.13</v>
      </c>
      <c r="D192" s="85">
        <v>-1.17</v>
      </c>
      <c r="E192" s="85">
        <v>-0.48</v>
      </c>
      <c r="F192" s="85">
        <v>-0.13</v>
      </c>
      <c r="G192" s="85">
        <v>0.07</v>
      </c>
    </row>
    <row r="193" spans="1:7" ht="12">
      <c r="A193" s="85">
        <v>2192</v>
      </c>
      <c r="B193" s="85">
        <v>0.26</v>
      </c>
      <c r="C193" s="85">
        <v>0.13</v>
      </c>
      <c r="D193" s="85">
        <v>-1.2</v>
      </c>
      <c r="E193" s="85">
        <v>-0.45</v>
      </c>
      <c r="F193" s="85">
        <v>-0.14</v>
      </c>
      <c r="G193" s="85">
        <v>0.05</v>
      </c>
    </row>
    <row r="194" spans="1:7" ht="12">
      <c r="A194" s="85">
        <v>2193</v>
      </c>
      <c r="B194" s="85">
        <v>0.25</v>
      </c>
      <c r="C194" s="85">
        <v>0.14</v>
      </c>
      <c r="D194" s="85">
        <v>-1.2</v>
      </c>
      <c r="E194" s="85">
        <v>-0.46</v>
      </c>
      <c r="F194" s="85">
        <v>-0.15</v>
      </c>
      <c r="G194" s="85">
        <v>0.08</v>
      </c>
    </row>
    <row r="195" spans="1:7" ht="12">
      <c r="A195" s="85">
        <v>2194</v>
      </c>
      <c r="B195" s="85">
        <v>0.26</v>
      </c>
      <c r="C195" s="85">
        <v>0.14</v>
      </c>
      <c r="D195" s="85">
        <v>-1.21</v>
      </c>
      <c r="E195" s="85">
        <v>-0.48</v>
      </c>
      <c r="F195" s="85">
        <v>-0.15</v>
      </c>
      <c r="G195" s="85">
        <v>0.05</v>
      </c>
    </row>
    <row r="196" spans="1:7" ht="12">
      <c r="A196" s="85">
        <v>2195</v>
      </c>
      <c r="B196" s="85">
        <v>0.25</v>
      </c>
      <c r="C196" s="85">
        <v>0.15</v>
      </c>
      <c r="D196" s="85">
        <v>-1.24</v>
      </c>
      <c r="E196" s="85">
        <v>-0.47</v>
      </c>
      <c r="F196" s="85">
        <v>-0.17</v>
      </c>
      <c r="G196" s="85">
        <v>0.06</v>
      </c>
    </row>
    <row r="197" spans="1:7" ht="12">
      <c r="A197" s="85">
        <v>2196</v>
      </c>
      <c r="B197" s="85">
        <v>0.27</v>
      </c>
      <c r="C197" s="85">
        <v>0.15</v>
      </c>
      <c r="D197" s="85">
        <v>-1.24</v>
      </c>
      <c r="E197" s="85">
        <v>-0.49</v>
      </c>
      <c r="F197" s="85">
        <v>-0.15</v>
      </c>
      <c r="G197" s="85">
        <v>0.03</v>
      </c>
    </row>
    <row r="198" spans="1:7" ht="12">
      <c r="A198" s="85">
        <v>2197</v>
      </c>
      <c r="B198" s="85">
        <v>0.27</v>
      </c>
      <c r="C198" s="85">
        <v>0.16</v>
      </c>
      <c r="D198" s="85">
        <v>-1.28</v>
      </c>
      <c r="E198" s="85">
        <v>-0.5</v>
      </c>
      <c r="F198" s="85">
        <v>-0.17</v>
      </c>
      <c r="G198" s="85">
        <v>0.04</v>
      </c>
    </row>
    <row r="199" spans="1:7" ht="12">
      <c r="A199" s="85">
        <v>2198</v>
      </c>
      <c r="B199" s="85">
        <v>0.28</v>
      </c>
      <c r="C199" s="85">
        <v>0.16</v>
      </c>
      <c r="D199" s="85">
        <v>-1.25</v>
      </c>
      <c r="E199" s="85">
        <v>-0.51</v>
      </c>
      <c r="F199" s="85">
        <v>-0.18</v>
      </c>
      <c r="G199" s="85">
        <v>0.06</v>
      </c>
    </row>
    <row r="200" spans="1:7" ht="12">
      <c r="A200" s="85">
        <v>2199</v>
      </c>
      <c r="B200" s="85">
        <v>0.27</v>
      </c>
      <c r="C200" s="85">
        <v>0.17</v>
      </c>
      <c r="D200" s="85">
        <v>-1.27</v>
      </c>
      <c r="E200" s="85">
        <v>-0.51</v>
      </c>
      <c r="F200" s="85">
        <v>-0.16</v>
      </c>
      <c r="G200" s="85">
        <v>0.03</v>
      </c>
    </row>
    <row r="201" spans="1:7" ht="12">
      <c r="A201" s="85">
        <v>2200</v>
      </c>
      <c r="B201" s="85">
        <v>0.27</v>
      </c>
      <c r="C201" s="85">
        <v>0.17</v>
      </c>
      <c r="D201" s="85">
        <v>-1.27</v>
      </c>
      <c r="E201" s="85">
        <v>-0.52</v>
      </c>
      <c r="F201" s="85">
        <v>-0.16</v>
      </c>
      <c r="G201" s="85">
        <v>0.02</v>
      </c>
    </row>
    <row r="202" spans="1:7" ht="12">
      <c r="A202" s="85">
        <v>2201</v>
      </c>
      <c r="B202" s="85">
        <v>0.27</v>
      </c>
      <c r="C202" s="85">
        <v>0.18</v>
      </c>
      <c r="D202" s="85">
        <v>-1.28</v>
      </c>
      <c r="E202" s="85">
        <v>-0.51</v>
      </c>
      <c r="F202" s="85">
        <v>-0.19</v>
      </c>
      <c r="G202" s="85">
        <v>0.02</v>
      </c>
    </row>
    <row r="203" spans="1:7" ht="12">
      <c r="A203" s="85">
        <v>2202</v>
      </c>
      <c r="B203" s="85">
        <v>0.28</v>
      </c>
      <c r="C203" s="85">
        <v>0.17</v>
      </c>
      <c r="D203" s="85">
        <v>-1.3</v>
      </c>
      <c r="E203" s="85">
        <v>-0.52</v>
      </c>
      <c r="F203" s="85">
        <v>-0.21</v>
      </c>
      <c r="G203" s="85">
        <v>0.01</v>
      </c>
    </row>
    <row r="204" spans="1:7" ht="12">
      <c r="A204" s="85">
        <v>2203</v>
      </c>
      <c r="B204" s="85">
        <v>0.27</v>
      </c>
      <c r="C204" s="85">
        <v>0.14</v>
      </c>
      <c r="D204" s="85">
        <v>-1.3</v>
      </c>
      <c r="E204" s="85">
        <v>-0.53</v>
      </c>
      <c r="F204" s="85">
        <v>-0.19</v>
      </c>
      <c r="G204" s="85">
        <v>0.02</v>
      </c>
    </row>
    <row r="205" spans="1:7" ht="12">
      <c r="A205" s="85">
        <v>2204</v>
      </c>
      <c r="B205" s="85">
        <v>0.27</v>
      </c>
      <c r="C205" s="85">
        <v>0.12</v>
      </c>
      <c r="D205" s="85">
        <v>-1.32</v>
      </c>
      <c r="E205" s="85">
        <v>-0.54</v>
      </c>
      <c r="F205" s="85">
        <v>-0.19</v>
      </c>
      <c r="G205" s="85">
        <v>0.04</v>
      </c>
    </row>
    <row r="206" spans="1:7" ht="12">
      <c r="A206" s="85">
        <v>2205</v>
      </c>
      <c r="B206" s="85">
        <v>0.27</v>
      </c>
      <c r="C206" s="85">
        <v>0.09</v>
      </c>
      <c r="D206" s="85">
        <v>-1.31</v>
      </c>
      <c r="E206" s="85">
        <v>-0.53</v>
      </c>
      <c r="F206" s="85">
        <v>-0.19</v>
      </c>
      <c r="G206" s="85">
        <v>0.01</v>
      </c>
    </row>
    <row r="207" spans="1:7" ht="12">
      <c r="A207" s="85">
        <v>2206</v>
      </c>
      <c r="B207" s="85">
        <v>0.27</v>
      </c>
      <c r="C207" s="85">
        <v>0.08</v>
      </c>
      <c r="D207" s="85">
        <v>-1.33</v>
      </c>
      <c r="E207" s="85">
        <v>-0.53</v>
      </c>
      <c r="F207" s="85">
        <v>-0.22</v>
      </c>
      <c r="G207" s="85">
        <v>-0.03</v>
      </c>
    </row>
    <row r="208" spans="1:7" ht="12">
      <c r="A208" s="85">
        <v>2207</v>
      </c>
      <c r="B208" s="85">
        <v>0.27</v>
      </c>
      <c r="C208" s="85">
        <v>0.06</v>
      </c>
      <c r="D208" s="85">
        <v>-1.34</v>
      </c>
      <c r="E208" s="85">
        <v>-0.57</v>
      </c>
      <c r="F208" s="85">
        <v>-0.21</v>
      </c>
      <c r="G208" s="85">
        <v>0.01</v>
      </c>
    </row>
    <row r="209" spans="1:7" ht="12">
      <c r="A209" s="85">
        <v>2208</v>
      </c>
      <c r="B209" s="85">
        <v>0.28</v>
      </c>
      <c r="C209" s="85">
        <v>0.06</v>
      </c>
      <c r="D209" s="85">
        <v>-1.34</v>
      </c>
      <c r="E209" s="85">
        <v>-0.54</v>
      </c>
      <c r="F209" s="85">
        <v>-0.22</v>
      </c>
      <c r="G209" s="85">
        <v>-0.01</v>
      </c>
    </row>
    <row r="210" spans="1:7" ht="12">
      <c r="A210" s="85">
        <v>2209</v>
      </c>
      <c r="B210" s="85">
        <v>0.27</v>
      </c>
      <c r="C210" s="85">
        <v>0.07</v>
      </c>
      <c r="D210" s="85">
        <v>-1.37</v>
      </c>
      <c r="E210" s="85">
        <v>-0.53</v>
      </c>
      <c r="F210" s="85">
        <v>-0.24</v>
      </c>
      <c r="G210" s="85">
        <v>-0.01</v>
      </c>
    </row>
    <row r="211" spans="1:7" ht="12">
      <c r="A211" s="85">
        <v>2210</v>
      </c>
      <c r="B211" s="85">
        <v>0.26</v>
      </c>
      <c r="C211" s="85">
        <v>0.11</v>
      </c>
      <c r="D211" s="85">
        <v>-1.34</v>
      </c>
      <c r="E211" s="85">
        <v>-0.54</v>
      </c>
      <c r="F211" s="85">
        <v>-0.23</v>
      </c>
      <c r="G211" s="85">
        <v>-0.03</v>
      </c>
    </row>
    <row r="212" spans="1:7" ht="12">
      <c r="A212" s="85">
        <v>2211</v>
      </c>
      <c r="B212" s="85">
        <v>0.22</v>
      </c>
      <c r="C212" s="85">
        <v>0.16</v>
      </c>
      <c r="D212" s="85">
        <v>-1.35</v>
      </c>
      <c r="E212" s="85">
        <v>-0.57</v>
      </c>
      <c r="F212" s="85">
        <v>-0.21</v>
      </c>
      <c r="G212" s="85">
        <v>-0.03</v>
      </c>
    </row>
    <row r="213" spans="1:7" ht="12">
      <c r="A213" s="85">
        <v>2212</v>
      </c>
      <c r="B213" s="85">
        <v>0.18</v>
      </c>
      <c r="C213" s="85">
        <v>0.19</v>
      </c>
      <c r="D213" s="85">
        <v>-1.37</v>
      </c>
      <c r="E213" s="85">
        <v>-0.55</v>
      </c>
      <c r="F213" s="85">
        <v>-0.21</v>
      </c>
      <c r="G213" s="85">
        <v>-0.01</v>
      </c>
    </row>
    <row r="214" spans="1:7" ht="12">
      <c r="A214" s="85">
        <v>2213</v>
      </c>
      <c r="B214" s="85">
        <v>0.14</v>
      </c>
      <c r="C214" s="85">
        <v>0.21</v>
      </c>
      <c r="D214" s="85">
        <v>-1.37</v>
      </c>
      <c r="E214" s="85">
        <v>-0.56</v>
      </c>
      <c r="F214" s="85">
        <v>-0.23</v>
      </c>
      <c r="G214" s="85">
        <v>0</v>
      </c>
    </row>
    <row r="215" spans="1:7" ht="12">
      <c r="A215" s="85">
        <v>2214</v>
      </c>
      <c r="B215" s="85">
        <v>0.11</v>
      </c>
      <c r="C215" s="85">
        <v>0.24</v>
      </c>
      <c r="D215" s="85">
        <v>-1.36</v>
      </c>
      <c r="E215" s="85">
        <v>-0.59</v>
      </c>
      <c r="F215" s="85">
        <v>-0.24</v>
      </c>
      <c r="G215" s="85">
        <v>-0.04</v>
      </c>
    </row>
    <row r="216" spans="1:7" ht="12">
      <c r="A216" s="85">
        <v>2215</v>
      </c>
      <c r="B216" s="85">
        <v>0.08</v>
      </c>
      <c r="C216" s="85">
        <v>0.25</v>
      </c>
      <c r="D216" s="85">
        <v>-1.35</v>
      </c>
      <c r="E216" s="85">
        <v>-0.56</v>
      </c>
      <c r="F216" s="85">
        <v>-0.25</v>
      </c>
      <c r="G216" s="85">
        <v>-0.02</v>
      </c>
    </row>
    <row r="217" spans="1:7" ht="12">
      <c r="A217" s="85">
        <v>2216</v>
      </c>
      <c r="B217" s="85">
        <v>0.09</v>
      </c>
      <c r="C217" s="85">
        <v>0.26</v>
      </c>
      <c r="D217" s="85">
        <v>-1.36</v>
      </c>
      <c r="E217" s="85">
        <v>-0.57</v>
      </c>
      <c r="F217" s="85">
        <v>-0.22</v>
      </c>
      <c r="G217" s="85">
        <v>-0.01</v>
      </c>
    </row>
    <row r="218" spans="1:7" ht="12">
      <c r="A218" s="85">
        <v>2217</v>
      </c>
      <c r="B218" s="85">
        <v>0.11</v>
      </c>
      <c r="C218" s="85">
        <v>0.27</v>
      </c>
      <c r="D218" s="85">
        <v>-1.37</v>
      </c>
      <c r="E218" s="85">
        <v>-0.59</v>
      </c>
      <c r="F218" s="85">
        <v>-0.23</v>
      </c>
      <c r="G218" s="85">
        <v>-0.03</v>
      </c>
    </row>
    <row r="219" spans="1:7" ht="12">
      <c r="A219" s="85">
        <v>2218</v>
      </c>
      <c r="B219" s="85">
        <v>0.14</v>
      </c>
      <c r="C219" s="85">
        <v>0.26</v>
      </c>
      <c r="D219" s="85">
        <v>-1.4</v>
      </c>
      <c r="E219" s="85">
        <v>-0.58</v>
      </c>
      <c r="F219" s="85">
        <v>-0.22</v>
      </c>
      <c r="G219" s="85">
        <v>-0.04</v>
      </c>
    </row>
    <row r="220" spans="1:7" ht="12">
      <c r="A220" s="85">
        <v>2219</v>
      </c>
      <c r="B220" s="85">
        <v>0.19</v>
      </c>
      <c r="C220" s="85">
        <v>0.26</v>
      </c>
      <c r="D220" s="85">
        <v>-1.38</v>
      </c>
      <c r="E220" s="85">
        <v>-0.58</v>
      </c>
      <c r="F220" s="85">
        <v>-0.25</v>
      </c>
      <c r="G220" s="85">
        <v>-0.02</v>
      </c>
    </row>
    <row r="221" spans="1:7" ht="12">
      <c r="A221" s="85">
        <v>2220</v>
      </c>
      <c r="B221" s="85">
        <v>0.24</v>
      </c>
      <c r="C221" s="85">
        <v>0.26</v>
      </c>
      <c r="D221" s="85">
        <v>-1.38</v>
      </c>
      <c r="E221" s="85">
        <v>-0.61</v>
      </c>
      <c r="F221" s="85">
        <v>-0.27</v>
      </c>
      <c r="G221" s="85">
        <v>-0.05</v>
      </c>
    </row>
    <row r="222" spans="1:7" ht="12">
      <c r="A222" s="85">
        <v>2221</v>
      </c>
      <c r="B222" s="85">
        <v>0.26</v>
      </c>
      <c r="C222" s="85">
        <v>0.22</v>
      </c>
      <c r="D222" s="85">
        <v>-1.38</v>
      </c>
      <c r="E222" s="85">
        <v>-0.59</v>
      </c>
      <c r="F222" s="85">
        <v>-0.26</v>
      </c>
      <c r="G222" s="85">
        <v>-0.03</v>
      </c>
    </row>
    <row r="223" spans="1:7" ht="12">
      <c r="A223" s="85">
        <v>2222</v>
      </c>
      <c r="B223" s="85">
        <v>0.29</v>
      </c>
      <c r="C223" s="85">
        <v>0.18</v>
      </c>
      <c r="D223" s="85">
        <v>-1.4</v>
      </c>
      <c r="E223" s="85">
        <v>-0.6</v>
      </c>
      <c r="F223" s="85">
        <v>-0.28</v>
      </c>
      <c r="G223" s="85">
        <v>-0.04</v>
      </c>
    </row>
    <row r="224" spans="1:7" ht="12">
      <c r="A224" s="85">
        <v>2223</v>
      </c>
      <c r="B224" s="85">
        <v>0.3</v>
      </c>
      <c r="C224" s="85">
        <v>0.14</v>
      </c>
      <c r="D224" s="85">
        <v>-1.38</v>
      </c>
      <c r="E224" s="85">
        <v>-0.58</v>
      </c>
      <c r="F224" s="85">
        <v>-0.27</v>
      </c>
      <c r="G224" s="85">
        <v>-0.03</v>
      </c>
    </row>
    <row r="225" spans="1:7" ht="12">
      <c r="A225" s="85">
        <v>2224</v>
      </c>
      <c r="B225" s="85">
        <v>0.31</v>
      </c>
      <c r="C225" s="85">
        <v>0.11</v>
      </c>
      <c r="D225" s="85">
        <v>-1.41</v>
      </c>
      <c r="E225" s="85">
        <v>-0.62</v>
      </c>
      <c r="F225" s="85">
        <v>-0.28</v>
      </c>
      <c r="G225" s="85">
        <v>-0.07</v>
      </c>
    </row>
    <row r="226" spans="1:7" ht="12">
      <c r="A226" s="85">
        <v>2225</v>
      </c>
      <c r="B226" s="85">
        <v>0.31</v>
      </c>
      <c r="C226" s="85">
        <v>0.08</v>
      </c>
      <c r="D226" s="85">
        <v>-1.4</v>
      </c>
      <c r="E226" s="85">
        <v>-0.61</v>
      </c>
      <c r="F226" s="85">
        <v>-0.26</v>
      </c>
      <c r="G226" s="85">
        <v>-0.04</v>
      </c>
    </row>
    <row r="227" spans="1:7" ht="12">
      <c r="A227" s="85">
        <v>2226</v>
      </c>
      <c r="B227" s="85">
        <v>0.3</v>
      </c>
      <c r="C227" s="85">
        <v>0.1</v>
      </c>
      <c r="D227" s="85">
        <v>-1.4</v>
      </c>
      <c r="E227" s="85">
        <v>-0.61</v>
      </c>
      <c r="F227" s="85">
        <v>-0.29</v>
      </c>
      <c r="G227" s="85">
        <v>-0.07</v>
      </c>
    </row>
    <row r="228" spans="1:7" ht="12">
      <c r="A228" s="85">
        <v>2227</v>
      </c>
      <c r="B228" s="85">
        <v>0.29</v>
      </c>
      <c r="C228" s="85">
        <v>0.09</v>
      </c>
      <c r="D228" s="85">
        <v>-1.41</v>
      </c>
      <c r="E228" s="85">
        <v>-0.64</v>
      </c>
      <c r="F228" s="85">
        <v>-0.29</v>
      </c>
      <c r="G228" s="85">
        <v>-0.08</v>
      </c>
    </row>
    <row r="229" spans="1:7" ht="12">
      <c r="A229" s="85">
        <v>2228</v>
      </c>
      <c r="B229" s="85">
        <v>0.29</v>
      </c>
      <c r="C229" s="85">
        <v>0.11</v>
      </c>
      <c r="D229" s="85">
        <v>-1.39</v>
      </c>
      <c r="E229" s="85">
        <v>-0.61</v>
      </c>
      <c r="F229" s="85">
        <v>-0.29</v>
      </c>
      <c r="G229" s="85">
        <v>-0.07</v>
      </c>
    </row>
    <row r="230" spans="1:7" ht="12">
      <c r="A230" s="85">
        <v>2229</v>
      </c>
      <c r="B230" s="85">
        <v>0.29</v>
      </c>
      <c r="C230" s="85">
        <v>0.13</v>
      </c>
      <c r="D230" s="85">
        <v>-1.38</v>
      </c>
      <c r="E230" s="85">
        <v>-0.63</v>
      </c>
      <c r="F230" s="85">
        <v>-0.27</v>
      </c>
      <c r="G230" s="85">
        <v>-0.07</v>
      </c>
    </row>
    <row r="231" spans="1:7" ht="12">
      <c r="A231" s="85">
        <v>2230</v>
      </c>
      <c r="B231" s="85">
        <v>0.27</v>
      </c>
      <c r="C231" s="85">
        <v>0.14</v>
      </c>
      <c r="D231" s="85">
        <v>-1.38</v>
      </c>
      <c r="E231" s="85">
        <v>-0.62</v>
      </c>
      <c r="F231" s="85">
        <v>-0.29</v>
      </c>
      <c r="G231" s="85">
        <v>-0.07</v>
      </c>
    </row>
    <row r="232" spans="1:7" ht="12">
      <c r="A232" s="85">
        <v>2231</v>
      </c>
      <c r="B232" s="85">
        <v>0.24</v>
      </c>
      <c r="C232" s="85">
        <v>0.14</v>
      </c>
      <c r="D232" s="85">
        <v>-1.37</v>
      </c>
      <c r="E232" s="85">
        <v>-0.65</v>
      </c>
      <c r="F232" s="85">
        <v>-0.28</v>
      </c>
      <c r="G232" s="85">
        <v>-0.07</v>
      </c>
    </row>
    <row r="233" spans="1:7" ht="12">
      <c r="A233" s="85">
        <v>2232</v>
      </c>
      <c r="B233" s="85">
        <v>0.2</v>
      </c>
      <c r="C233" s="85">
        <v>0.15</v>
      </c>
      <c r="D233" s="85">
        <v>-1.38</v>
      </c>
      <c r="E233" s="85">
        <v>-0.62</v>
      </c>
      <c r="F233" s="85">
        <v>-0.32</v>
      </c>
      <c r="G233" s="85">
        <v>-0.09</v>
      </c>
    </row>
    <row r="234" spans="1:7" ht="12">
      <c r="A234" s="85">
        <v>2233</v>
      </c>
      <c r="B234" s="85">
        <v>0.17</v>
      </c>
      <c r="C234" s="85">
        <v>0.14</v>
      </c>
      <c r="D234" s="85">
        <v>-1.4</v>
      </c>
      <c r="E234" s="85">
        <v>-0.62</v>
      </c>
      <c r="F234" s="85">
        <v>-0.31</v>
      </c>
      <c r="G234" s="85">
        <v>-0.08</v>
      </c>
    </row>
    <row r="235" spans="1:7" ht="12">
      <c r="A235" s="85">
        <v>2234</v>
      </c>
      <c r="B235" s="85">
        <v>0.16</v>
      </c>
      <c r="C235" s="85">
        <v>0.15</v>
      </c>
      <c r="D235" s="85">
        <v>-1.38</v>
      </c>
      <c r="E235" s="85">
        <v>-0.65</v>
      </c>
      <c r="F235" s="85">
        <v>-0.31</v>
      </c>
      <c r="G235" s="85">
        <v>-0.09</v>
      </c>
    </row>
    <row r="236" spans="1:7" ht="12">
      <c r="A236" s="85">
        <v>2235</v>
      </c>
      <c r="B236" s="85">
        <v>0.14</v>
      </c>
      <c r="C236" s="85">
        <v>0.14</v>
      </c>
      <c r="D236" s="85">
        <v>-1.37</v>
      </c>
      <c r="E236" s="85">
        <v>-0.65</v>
      </c>
      <c r="F236" s="85">
        <v>-0.3</v>
      </c>
      <c r="G236" s="85">
        <v>-0.11</v>
      </c>
    </row>
    <row r="237" spans="1:7" ht="12">
      <c r="A237" s="85">
        <v>2236</v>
      </c>
      <c r="B237" s="85">
        <v>0.14</v>
      </c>
      <c r="C237" s="85">
        <v>0.15</v>
      </c>
      <c r="D237" s="85">
        <v>-1.37</v>
      </c>
      <c r="E237" s="85">
        <v>-0.66</v>
      </c>
      <c r="F237" s="85">
        <v>-0.33</v>
      </c>
      <c r="G237" s="85">
        <v>-0.09</v>
      </c>
    </row>
    <row r="238" spans="1:7" ht="12">
      <c r="A238" s="85">
        <v>2237</v>
      </c>
      <c r="B238" s="85">
        <v>0.17</v>
      </c>
      <c r="C238" s="85">
        <v>0.14</v>
      </c>
      <c r="D238" s="85">
        <v>-1.35</v>
      </c>
      <c r="E238" s="85">
        <v>-0.69</v>
      </c>
      <c r="F238" s="85">
        <v>-0.31</v>
      </c>
      <c r="G238" s="85">
        <v>-0.09</v>
      </c>
    </row>
    <row r="239" spans="1:7" ht="12">
      <c r="A239" s="85">
        <v>2238</v>
      </c>
      <c r="B239" s="85">
        <v>0.16</v>
      </c>
      <c r="C239" s="85">
        <v>0.16</v>
      </c>
      <c r="D239" s="85">
        <v>-1.35</v>
      </c>
      <c r="E239" s="85">
        <v>-0.65</v>
      </c>
      <c r="F239" s="85">
        <v>-0.32</v>
      </c>
      <c r="G239" s="85">
        <v>-0.09</v>
      </c>
    </row>
    <row r="240" spans="1:7" ht="12">
      <c r="A240" s="85">
        <v>2239</v>
      </c>
      <c r="B240" s="85">
        <v>0.16</v>
      </c>
      <c r="C240" s="85">
        <v>0.15</v>
      </c>
      <c r="D240" s="85">
        <v>-1.33</v>
      </c>
      <c r="E240" s="85">
        <v>-0.66</v>
      </c>
      <c r="F240" s="85">
        <v>-0.32</v>
      </c>
      <c r="G240" s="85">
        <v>-0.13</v>
      </c>
    </row>
    <row r="241" spans="1:7" ht="12">
      <c r="A241" s="85">
        <v>2240</v>
      </c>
      <c r="B241" s="85">
        <v>0.18</v>
      </c>
      <c r="C241" s="85">
        <v>0.15</v>
      </c>
      <c r="D241" s="85">
        <v>-1.34</v>
      </c>
      <c r="E241" s="85">
        <v>-0.67</v>
      </c>
      <c r="F241" s="85">
        <v>-0.33</v>
      </c>
      <c r="G241" s="85">
        <v>-0.1</v>
      </c>
    </row>
    <row r="242" spans="1:7" ht="12">
      <c r="A242" s="85">
        <v>2241</v>
      </c>
      <c r="B242" s="85">
        <v>0.19</v>
      </c>
      <c r="C242" s="85">
        <v>0.15</v>
      </c>
      <c r="D242" s="85">
        <v>-1.32</v>
      </c>
      <c r="E242" s="85">
        <v>-0.65</v>
      </c>
      <c r="F242" s="85">
        <v>-0.35</v>
      </c>
      <c r="G242" s="85">
        <v>-0.1</v>
      </c>
    </row>
    <row r="243" spans="1:7" ht="12">
      <c r="A243" s="85">
        <v>2242</v>
      </c>
      <c r="B243" s="85">
        <v>0.2</v>
      </c>
      <c r="C243" s="85">
        <v>0.16</v>
      </c>
      <c r="D243" s="85">
        <v>-1.33</v>
      </c>
      <c r="E243" s="85">
        <v>-0.65</v>
      </c>
      <c r="F243" s="85">
        <v>-0.33</v>
      </c>
      <c r="G243" s="85">
        <v>-0.13</v>
      </c>
    </row>
    <row r="244" spans="1:7" ht="12">
      <c r="A244" s="85">
        <v>2243</v>
      </c>
      <c r="B244" s="85">
        <v>0.2</v>
      </c>
      <c r="C244" s="85">
        <v>0.16</v>
      </c>
      <c r="D244" s="85">
        <v>-1.33</v>
      </c>
      <c r="E244" s="85">
        <v>-0.66</v>
      </c>
      <c r="F244" s="85">
        <v>-0.31</v>
      </c>
      <c r="G244" s="85">
        <v>-0.09</v>
      </c>
    </row>
    <row r="245" spans="1:7" ht="12">
      <c r="A245" s="85">
        <v>2244</v>
      </c>
      <c r="B245" s="85">
        <v>0.19</v>
      </c>
      <c r="C245" s="85">
        <v>0.17</v>
      </c>
      <c r="D245" s="85">
        <v>-1.31</v>
      </c>
      <c r="E245" s="85">
        <v>-0.68</v>
      </c>
      <c r="F245" s="85">
        <v>-0.34</v>
      </c>
      <c r="G245" s="85">
        <v>-0.12</v>
      </c>
    </row>
    <row r="246" spans="1:7" ht="12">
      <c r="A246" s="85">
        <v>2245</v>
      </c>
      <c r="B246" s="85">
        <v>0.18</v>
      </c>
      <c r="C246" s="85">
        <v>0.17</v>
      </c>
      <c r="D246" s="85">
        <v>-1.29</v>
      </c>
      <c r="E246" s="85">
        <v>-0.65</v>
      </c>
      <c r="F246" s="85">
        <v>-0.33</v>
      </c>
      <c r="G246" s="85">
        <v>-0.14</v>
      </c>
    </row>
    <row r="247" spans="1:7" ht="12">
      <c r="A247" s="85">
        <v>2246</v>
      </c>
      <c r="B247" s="85">
        <v>0.19</v>
      </c>
      <c r="C247" s="85">
        <v>0.17</v>
      </c>
      <c r="D247" s="85">
        <v>-1.28</v>
      </c>
      <c r="E247" s="85">
        <v>-0.65</v>
      </c>
      <c r="F247" s="85">
        <v>-0.32</v>
      </c>
      <c r="G247" s="85">
        <v>-0.11</v>
      </c>
    </row>
    <row r="248" spans="1:7" ht="12">
      <c r="A248" s="85">
        <v>2247</v>
      </c>
      <c r="B248" s="85">
        <v>0.2</v>
      </c>
      <c r="C248" s="85">
        <v>0.17</v>
      </c>
      <c r="D248" s="85">
        <v>-1.29</v>
      </c>
      <c r="E248" s="85">
        <v>-0.66</v>
      </c>
      <c r="F248" s="85">
        <v>-0.35</v>
      </c>
      <c r="G248" s="85">
        <v>-0.13</v>
      </c>
    </row>
    <row r="249" spans="1:7" ht="12">
      <c r="A249" s="85">
        <v>2248</v>
      </c>
      <c r="B249" s="85">
        <v>0.19</v>
      </c>
      <c r="C249" s="85">
        <v>0.16</v>
      </c>
      <c r="D249" s="85">
        <v>-1.27</v>
      </c>
      <c r="E249" s="85">
        <v>-0.67</v>
      </c>
      <c r="F249" s="85">
        <v>-0.34</v>
      </c>
      <c r="G249" s="85">
        <v>-0.11</v>
      </c>
    </row>
    <row r="250" spans="1:7" ht="12">
      <c r="A250" s="85">
        <v>2249</v>
      </c>
      <c r="B250" s="85">
        <v>0.19</v>
      </c>
      <c r="C250" s="85">
        <v>0.17</v>
      </c>
      <c r="D250" s="85">
        <v>-1.24</v>
      </c>
      <c r="E250" s="85">
        <v>-0.68</v>
      </c>
      <c r="F250" s="85">
        <v>-0.36</v>
      </c>
      <c r="G250" s="85">
        <v>-0.13</v>
      </c>
    </row>
    <row r="251" spans="1:7" ht="12">
      <c r="A251" s="85">
        <v>2250</v>
      </c>
      <c r="B251" s="85">
        <v>0.2</v>
      </c>
      <c r="C251" s="85">
        <v>0.18</v>
      </c>
      <c r="D251" s="85">
        <v>-1.26</v>
      </c>
      <c r="E251" s="85">
        <v>-0.7</v>
      </c>
      <c r="F251" s="85">
        <v>-0.35</v>
      </c>
      <c r="G251" s="85">
        <v>-0.15</v>
      </c>
    </row>
    <row r="252" spans="1:7" ht="12">
      <c r="A252" s="85">
        <v>2251</v>
      </c>
      <c r="B252" s="85">
        <v>0.19</v>
      </c>
      <c r="C252" s="85">
        <v>0.16</v>
      </c>
      <c r="D252" s="85">
        <v>-1.24</v>
      </c>
      <c r="E252" s="85">
        <v>-0.69</v>
      </c>
      <c r="F252" s="85">
        <v>-0.36</v>
      </c>
      <c r="G252" s="85">
        <v>-0.13</v>
      </c>
    </row>
    <row r="253" spans="1:7" ht="12">
      <c r="A253" s="85">
        <v>2252</v>
      </c>
      <c r="B253" s="85">
        <v>0.2</v>
      </c>
      <c r="C253" s="85">
        <v>0.17</v>
      </c>
      <c r="D253" s="85">
        <v>-1.22</v>
      </c>
      <c r="E253" s="85">
        <v>-0.69</v>
      </c>
      <c r="F253" s="85">
        <v>-0.35</v>
      </c>
      <c r="G253" s="85">
        <v>-0.16</v>
      </c>
    </row>
    <row r="254" spans="1:7" ht="12">
      <c r="A254" s="85">
        <v>2253</v>
      </c>
      <c r="B254" s="85">
        <v>0.2</v>
      </c>
      <c r="C254" s="85">
        <v>0.16</v>
      </c>
      <c r="D254" s="85">
        <v>-1.2</v>
      </c>
      <c r="E254" s="85">
        <v>-0.69</v>
      </c>
      <c r="F254" s="85">
        <v>-0.37</v>
      </c>
      <c r="G254" s="85">
        <v>-0.16</v>
      </c>
    </row>
    <row r="255" spans="1:7" ht="12">
      <c r="A255" s="85">
        <v>2254</v>
      </c>
      <c r="B255" s="85">
        <v>0.2</v>
      </c>
      <c r="C255" s="85">
        <v>0.16</v>
      </c>
      <c r="D255" s="85">
        <v>-1.21</v>
      </c>
      <c r="E255" s="85">
        <v>-0.71</v>
      </c>
      <c r="F255" s="85">
        <v>-0.36</v>
      </c>
      <c r="G255" s="85">
        <v>-0.14</v>
      </c>
    </row>
    <row r="256" spans="1:7" ht="12">
      <c r="A256" s="85">
        <v>2255</v>
      </c>
      <c r="B256" s="85">
        <v>0.19</v>
      </c>
      <c r="C256" s="85">
        <v>0.14</v>
      </c>
      <c r="D256" s="85">
        <v>-1.21</v>
      </c>
      <c r="E256" s="85">
        <v>-0.7</v>
      </c>
      <c r="F256" s="85">
        <v>-0.38</v>
      </c>
      <c r="G256" s="85">
        <v>-0.16</v>
      </c>
    </row>
    <row r="257" spans="1:7" ht="12">
      <c r="A257" s="85">
        <v>2256</v>
      </c>
      <c r="B257" s="85">
        <v>0.2</v>
      </c>
      <c r="C257" s="85">
        <v>0.16</v>
      </c>
      <c r="D257" s="85">
        <v>-1.15</v>
      </c>
      <c r="E257" s="85">
        <v>-0.68</v>
      </c>
      <c r="F257" s="85">
        <v>-0.37</v>
      </c>
      <c r="G257" s="85">
        <v>-0.16</v>
      </c>
    </row>
    <row r="258" spans="1:7" ht="12">
      <c r="A258" s="85">
        <v>2257</v>
      </c>
      <c r="B258" s="85">
        <v>0.2</v>
      </c>
      <c r="C258" s="85">
        <v>0.16</v>
      </c>
      <c r="D258" s="85">
        <v>-1.16</v>
      </c>
      <c r="E258" s="85">
        <v>-0.7</v>
      </c>
      <c r="F258" s="85">
        <v>-0.39</v>
      </c>
      <c r="G258" s="85">
        <v>-0.18</v>
      </c>
    </row>
    <row r="259" spans="1:7" ht="12">
      <c r="A259" s="85">
        <v>2258</v>
      </c>
      <c r="B259" s="85">
        <v>0.2</v>
      </c>
      <c r="C259" s="85">
        <v>0.17</v>
      </c>
      <c r="D259" s="85">
        <v>-1.14</v>
      </c>
      <c r="E259" s="85">
        <v>-0.71</v>
      </c>
      <c r="F259" s="85">
        <v>-0.37</v>
      </c>
      <c r="G259" s="85">
        <v>-0.15</v>
      </c>
    </row>
    <row r="260" spans="1:7" ht="12">
      <c r="A260" s="85">
        <v>2259</v>
      </c>
      <c r="B260" s="85">
        <v>0.19</v>
      </c>
      <c r="C260" s="85">
        <v>0.17</v>
      </c>
      <c r="D260" s="85">
        <v>-1.14</v>
      </c>
      <c r="E260" s="85">
        <v>-0.69</v>
      </c>
      <c r="F260" s="85">
        <v>-0.38</v>
      </c>
      <c r="G260" s="85">
        <v>-0.17</v>
      </c>
    </row>
    <row r="261" spans="1:7" ht="12">
      <c r="A261" s="85">
        <v>2260</v>
      </c>
      <c r="B261" s="85">
        <v>0.19</v>
      </c>
      <c r="C261" s="85">
        <v>0.16</v>
      </c>
      <c r="D261" s="85">
        <v>-1.12</v>
      </c>
      <c r="E261" s="85">
        <v>-0.72</v>
      </c>
      <c r="F261" s="85">
        <v>-0.39</v>
      </c>
      <c r="G261" s="85">
        <v>-0.18</v>
      </c>
    </row>
    <row r="262" spans="1:7" ht="12">
      <c r="A262" s="85">
        <v>2261</v>
      </c>
      <c r="B262" s="85">
        <v>0.18</v>
      </c>
      <c r="C262" s="85">
        <v>0.15</v>
      </c>
      <c r="D262" s="85">
        <v>-1.11</v>
      </c>
      <c r="E262" s="85">
        <v>-0.71</v>
      </c>
      <c r="F262" s="85">
        <v>-0.41</v>
      </c>
      <c r="G262" s="85">
        <v>-0.17</v>
      </c>
    </row>
    <row r="263" spans="1:7" ht="12">
      <c r="A263" s="85">
        <v>2262</v>
      </c>
      <c r="B263" s="85">
        <v>0.18</v>
      </c>
      <c r="C263" s="85">
        <v>0.17</v>
      </c>
      <c r="D263" s="85">
        <v>-1.08</v>
      </c>
      <c r="E263" s="85">
        <v>-0.69</v>
      </c>
      <c r="F263" s="85">
        <v>-0.42</v>
      </c>
      <c r="G263" s="85">
        <v>-0.19</v>
      </c>
    </row>
    <row r="264" spans="1:7" ht="12">
      <c r="A264" s="85">
        <v>2263</v>
      </c>
      <c r="B264" s="85">
        <v>0.18</v>
      </c>
      <c r="C264" s="85">
        <v>0.17</v>
      </c>
      <c r="D264" s="85">
        <v>-1.07</v>
      </c>
      <c r="E264" s="85">
        <v>-0.69</v>
      </c>
      <c r="F264" s="85">
        <v>-0.39</v>
      </c>
      <c r="G264" s="85">
        <v>-0.2</v>
      </c>
    </row>
    <row r="265" spans="1:7" ht="12">
      <c r="A265" s="85">
        <v>2264</v>
      </c>
      <c r="B265" s="85">
        <v>0.2</v>
      </c>
      <c r="C265" s="85">
        <v>0.18</v>
      </c>
      <c r="D265" s="85">
        <v>-1.05</v>
      </c>
      <c r="E265" s="85">
        <v>-0.72</v>
      </c>
      <c r="F265" s="85">
        <v>-0.41</v>
      </c>
      <c r="G265" s="85">
        <v>-0.19</v>
      </c>
    </row>
    <row r="266" spans="1:7" ht="12">
      <c r="A266" s="85">
        <v>2265</v>
      </c>
      <c r="B266" s="85">
        <v>0.21</v>
      </c>
      <c r="C266" s="85">
        <v>0.18</v>
      </c>
      <c r="D266" s="85">
        <v>-1.04</v>
      </c>
      <c r="E266" s="85">
        <v>-0.7</v>
      </c>
      <c r="F266" s="85">
        <v>-0.39</v>
      </c>
      <c r="G266" s="85">
        <v>-0.18</v>
      </c>
    </row>
    <row r="267" spans="1:7" ht="12">
      <c r="A267" s="85">
        <v>2266</v>
      </c>
      <c r="B267" s="85">
        <v>0.19</v>
      </c>
      <c r="C267" s="85">
        <v>0.18</v>
      </c>
      <c r="D267" s="85">
        <v>-1.04</v>
      </c>
      <c r="E267" s="85">
        <v>-0.72</v>
      </c>
      <c r="F267" s="85">
        <v>-0.41</v>
      </c>
      <c r="G267" s="85">
        <v>-0.19</v>
      </c>
    </row>
    <row r="268" spans="1:7" ht="12">
      <c r="A268" s="85">
        <v>2267</v>
      </c>
      <c r="B268" s="85">
        <v>0.19</v>
      </c>
      <c r="C268" s="85">
        <v>0.19</v>
      </c>
      <c r="D268" s="85">
        <v>-1.01</v>
      </c>
      <c r="E268" s="85">
        <v>-0.73</v>
      </c>
      <c r="F268" s="85">
        <v>-0.43</v>
      </c>
      <c r="G268" s="85">
        <v>-0.2</v>
      </c>
    </row>
    <row r="269" spans="1:7" ht="12">
      <c r="A269" s="85">
        <v>2268</v>
      </c>
      <c r="B269" s="85">
        <v>0.2</v>
      </c>
      <c r="C269" s="85">
        <v>0.19</v>
      </c>
      <c r="D269" s="85">
        <v>-0.99</v>
      </c>
      <c r="E269" s="85">
        <v>-0.7</v>
      </c>
      <c r="F269" s="85">
        <v>-0.41</v>
      </c>
      <c r="G269" s="85">
        <v>-0.25</v>
      </c>
    </row>
    <row r="270" spans="1:7" ht="12">
      <c r="A270" s="85">
        <v>2269</v>
      </c>
      <c r="B270" s="85">
        <v>0.2</v>
      </c>
      <c r="C270" s="85">
        <v>0.18</v>
      </c>
      <c r="D270" s="85">
        <v>-0.97</v>
      </c>
      <c r="E270" s="85">
        <v>-0.71</v>
      </c>
      <c r="F270" s="85">
        <v>-0.44</v>
      </c>
      <c r="G270" s="85">
        <v>-0.26</v>
      </c>
    </row>
    <row r="271" spans="1:7" ht="12">
      <c r="A271" s="85">
        <v>2270</v>
      </c>
      <c r="B271" s="85">
        <v>0.21</v>
      </c>
      <c r="C271" s="85">
        <v>0.19</v>
      </c>
      <c r="D271" s="85">
        <v>-0.94</v>
      </c>
      <c r="E271" s="85">
        <v>-0.71</v>
      </c>
      <c r="F271" s="85">
        <v>-0.44</v>
      </c>
      <c r="G271" s="85">
        <v>-0.26</v>
      </c>
    </row>
    <row r="272" spans="1:7" ht="12">
      <c r="A272" s="85">
        <v>2271</v>
      </c>
      <c r="B272" s="85">
        <v>0.21</v>
      </c>
      <c r="C272" s="85">
        <v>0.18</v>
      </c>
      <c r="D272" s="85">
        <v>-0.93</v>
      </c>
      <c r="E272" s="85">
        <v>-0.71</v>
      </c>
      <c r="F272" s="85">
        <v>-0.43</v>
      </c>
      <c r="G272" s="85">
        <v>-0.27</v>
      </c>
    </row>
    <row r="273" spans="1:7" ht="12">
      <c r="A273" s="85">
        <v>2272</v>
      </c>
      <c r="B273" s="85">
        <v>0.2</v>
      </c>
      <c r="C273" s="85">
        <v>0.19</v>
      </c>
      <c r="D273" s="85">
        <v>-0.91</v>
      </c>
      <c r="E273" s="85">
        <v>-0.73</v>
      </c>
      <c r="F273" s="85">
        <v>-0.46</v>
      </c>
      <c r="G273" s="85">
        <v>-0.28</v>
      </c>
    </row>
    <row r="274" spans="1:7" ht="12">
      <c r="A274" s="85">
        <v>2273</v>
      </c>
      <c r="B274" s="85">
        <v>0.21</v>
      </c>
      <c r="C274" s="85">
        <v>0.17</v>
      </c>
      <c r="D274" s="85">
        <v>-0.9</v>
      </c>
      <c r="E274" s="85">
        <v>-0.72</v>
      </c>
      <c r="F274" s="85">
        <v>-0.46</v>
      </c>
      <c r="G274" s="85">
        <v>-0.28</v>
      </c>
    </row>
    <row r="275" spans="1:7" ht="12">
      <c r="A275" s="85">
        <v>2274</v>
      </c>
      <c r="B275" s="85">
        <v>0.21</v>
      </c>
      <c r="C275" s="85">
        <v>0.19</v>
      </c>
      <c r="D275" s="85">
        <v>-0.88</v>
      </c>
      <c r="E275" s="85">
        <v>-0.72</v>
      </c>
      <c r="F275" s="85">
        <v>-0.45</v>
      </c>
      <c r="G275" s="85">
        <v>-0.3</v>
      </c>
    </row>
    <row r="276" spans="1:7" ht="12">
      <c r="A276" s="85">
        <v>2275</v>
      </c>
      <c r="B276" s="85">
        <v>0.2</v>
      </c>
      <c r="C276" s="85">
        <v>0.18</v>
      </c>
      <c r="D276" s="85">
        <v>-0.86</v>
      </c>
      <c r="E276" s="85">
        <v>-0.71</v>
      </c>
      <c r="F276" s="85">
        <v>-0.48</v>
      </c>
      <c r="G276" s="85">
        <v>-0.27</v>
      </c>
    </row>
    <row r="277" spans="1:7" ht="12">
      <c r="A277" s="85">
        <v>2276</v>
      </c>
      <c r="B277" s="85">
        <v>0.21</v>
      </c>
      <c r="C277" s="85">
        <v>0.18</v>
      </c>
      <c r="D277" s="85">
        <v>-0.84</v>
      </c>
      <c r="E277" s="85">
        <v>-0.74</v>
      </c>
      <c r="F277" s="85">
        <v>-0.48</v>
      </c>
      <c r="G277" s="85">
        <v>-0.28</v>
      </c>
    </row>
    <row r="278" spans="1:7" ht="12">
      <c r="A278" s="85">
        <v>2277</v>
      </c>
      <c r="B278" s="85">
        <v>0.22</v>
      </c>
      <c r="C278" s="85">
        <v>0.19</v>
      </c>
      <c r="D278" s="85">
        <v>-0.82</v>
      </c>
      <c r="E278" s="85">
        <v>-0.71</v>
      </c>
      <c r="F278" s="85">
        <v>-0.47</v>
      </c>
      <c r="G278" s="85">
        <v>-0.28</v>
      </c>
    </row>
    <row r="279" spans="1:7" ht="12">
      <c r="A279" s="85">
        <v>2278</v>
      </c>
      <c r="B279" s="85">
        <v>0.2</v>
      </c>
      <c r="C279" s="85">
        <v>0.19</v>
      </c>
      <c r="D279" s="85">
        <v>-0.81</v>
      </c>
      <c r="E279" s="85">
        <v>-0.74</v>
      </c>
      <c r="F279" s="85">
        <v>-0.48</v>
      </c>
      <c r="G279" s="85">
        <v>-0.27</v>
      </c>
    </row>
    <row r="280" spans="1:7" ht="12">
      <c r="A280" s="85">
        <v>2279</v>
      </c>
      <c r="B280" s="85">
        <v>0.21</v>
      </c>
      <c r="C280" s="85">
        <v>0.19</v>
      </c>
      <c r="D280" s="85">
        <v>-0.76</v>
      </c>
      <c r="E280" s="85">
        <v>-0.72</v>
      </c>
      <c r="F280" s="85">
        <v>-0.5</v>
      </c>
      <c r="G280" s="85">
        <v>-0.31</v>
      </c>
    </row>
    <row r="281" spans="1:7" ht="12">
      <c r="A281" s="85">
        <v>2280</v>
      </c>
      <c r="B281" s="85">
        <v>0.21</v>
      </c>
      <c r="C281" s="85">
        <v>0.2</v>
      </c>
      <c r="D281" s="85">
        <v>-0.76</v>
      </c>
      <c r="E281" s="85">
        <v>-0.73</v>
      </c>
      <c r="F281" s="85">
        <v>-0.49</v>
      </c>
      <c r="G281" s="85">
        <v>-0.29</v>
      </c>
    </row>
    <row r="282" spans="1:7" ht="12">
      <c r="A282" s="85">
        <v>2281</v>
      </c>
      <c r="B282" s="85">
        <v>0.22</v>
      </c>
      <c r="C282" s="85">
        <v>0.2</v>
      </c>
      <c r="D282" s="85">
        <v>-0.71</v>
      </c>
      <c r="E282" s="85">
        <v>-0.71</v>
      </c>
      <c r="F282" s="85">
        <v>-0.51</v>
      </c>
      <c r="G282" s="85">
        <v>-0.29</v>
      </c>
    </row>
    <row r="283" spans="1:7" ht="12">
      <c r="A283" s="85">
        <v>2282</v>
      </c>
      <c r="B283" s="85">
        <v>0.23</v>
      </c>
      <c r="C283" s="85">
        <v>0.19</v>
      </c>
      <c r="D283" s="85">
        <v>-0.71</v>
      </c>
      <c r="E283" s="85">
        <v>-0.71</v>
      </c>
      <c r="F283" s="85">
        <v>-0.5</v>
      </c>
      <c r="G283" s="85">
        <v>-0.28</v>
      </c>
    </row>
    <row r="284" spans="1:7" ht="12">
      <c r="A284" s="85">
        <v>2283</v>
      </c>
      <c r="B284" s="85">
        <v>0.22</v>
      </c>
      <c r="C284" s="85">
        <v>0.19</v>
      </c>
      <c r="D284" s="85">
        <v>-0.67</v>
      </c>
      <c r="E284" s="85">
        <v>-0.7</v>
      </c>
      <c r="F284" s="85">
        <v>-0.48</v>
      </c>
      <c r="G284" s="85">
        <v>-0.3</v>
      </c>
    </row>
    <row r="285" spans="1:7" ht="12">
      <c r="A285" s="85">
        <v>2284</v>
      </c>
      <c r="B285" s="85">
        <v>0.2</v>
      </c>
      <c r="C285" s="85">
        <v>0.2</v>
      </c>
      <c r="D285" s="85">
        <v>-0.64</v>
      </c>
      <c r="E285" s="85">
        <v>-0.72</v>
      </c>
      <c r="F285" s="85">
        <v>-0.5</v>
      </c>
      <c r="G285" s="85">
        <v>-0.27</v>
      </c>
    </row>
    <row r="286" spans="1:7" ht="12">
      <c r="A286" s="85">
        <v>2285</v>
      </c>
      <c r="B286" s="85">
        <v>0.2</v>
      </c>
      <c r="C286" s="85">
        <v>0.19</v>
      </c>
      <c r="D286" s="85">
        <v>-0.62</v>
      </c>
      <c r="E286" s="85">
        <v>-0.72</v>
      </c>
      <c r="F286" s="85">
        <v>-0.51</v>
      </c>
      <c r="G286" s="85">
        <v>-0.26</v>
      </c>
    </row>
    <row r="287" spans="1:7" ht="12">
      <c r="A287" s="85">
        <v>2286</v>
      </c>
      <c r="B287" s="85">
        <v>0.21</v>
      </c>
      <c r="C287" s="85">
        <v>0.19</v>
      </c>
      <c r="D287" s="85">
        <v>-0.6</v>
      </c>
      <c r="E287" s="85">
        <v>-0.71</v>
      </c>
      <c r="F287" s="85">
        <v>-0.49</v>
      </c>
      <c r="G287" s="85">
        <v>-0.28</v>
      </c>
    </row>
    <row r="288" spans="1:7" ht="12">
      <c r="A288" s="85">
        <v>2287</v>
      </c>
      <c r="B288" s="85">
        <v>0.22</v>
      </c>
      <c r="C288" s="85">
        <v>0.19</v>
      </c>
      <c r="D288" s="85">
        <v>-0.56</v>
      </c>
      <c r="E288" s="85">
        <v>-0.73</v>
      </c>
      <c r="F288" s="85">
        <v>-0.52</v>
      </c>
      <c r="G288" s="85">
        <v>-0.24</v>
      </c>
    </row>
    <row r="289" spans="1:7" ht="12">
      <c r="A289" s="85">
        <v>2288</v>
      </c>
      <c r="B289" s="85">
        <v>0.21</v>
      </c>
      <c r="C289" s="85">
        <v>0.2</v>
      </c>
      <c r="D289" s="85">
        <v>-0.55</v>
      </c>
      <c r="E289" s="85">
        <v>-0.72</v>
      </c>
      <c r="F289" s="85">
        <v>-0.51</v>
      </c>
      <c r="G289" s="85">
        <v>-0.24</v>
      </c>
    </row>
    <row r="290" spans="1:7" ht="12">
      <c r="A290" s="85">
        <v>2289</v>
      </c>
      <c r="B290" s="85">
        <v>0.22</v>
      </c>
      <c r="C290" s="85">
        <v>0.2</v>
      </c>
      <c r="D290" s="85">
        <v>-0.51</v>
      </c>
      <c r="E290" s="85">
        <v>-0.69</v>
      </c>
      <c r="F290" s="85">
        <v>-0.53</v>
      </c>
      <c r="G290" s="85">
        <v>-0.26</v>
      </c>
    </row>
    <row r="291" spans="1:7" ht="12">
      <c r="A291" s="85">
        <v>2290</v>
      </c>
      <c r="B291" s="85">
        <v>0.22</v>
      </c>
      <c r="C291" s="85">
        <v>0.2</v>
      </c>
      <c r="D291" s="85">
        <v>-0.52</v>
      </c>
      <c r="E291" s="85">
        <v>-0.72</v>
      </c>
      <c r="F291" s="85">
        <v>-0.53</v>
      </c>
      <c r="G291" s="85">
        <v>-0.26</v>
      </c>
    </row>
    <row r="292" spans="1:7" ht="12">
      <c r="A292" s="85">
        <v>2291</v>
      </c>
      <c r="B292" s="85">
        <v>0.22</v>
      </c>
      <c r="C292" s="85">
        <v>0.2</v>
      </c>
      <c r="D292" s="85">
        <v>-0.49</v>
      </c>
      <c r="E292" s="85">
        <v>-0.69</v>
      </c>
      <c r="F292" s="85">
        <v>-0.52</v>
      </c>
      <c r="G292" s="85">
        <v>-0.29</v>
      </c>
    </row>
    <row r="293" spans="1:7" ht="12">
      <c r="A293" s="85">
        <v>2292</v>
      </c>
      <c r="B293" s="85">
        <v>0.22</v>
      </c>
      <c r="C293" s="85">
        <v>0.2</v>
      </c>
      <c r="D293" s="85">
        <v>-0.45</v>
      </c>
      <c r="E293" s="85">
        <v>-0.72</v>
      </c>
      <c r="F293" s="85">
        <v>-0.54</v>
      </c>
      <c r="G293" s="85">
        <v>-0.28</v>
      </c>
    </row>
    <row r="294" spans="1:7" ht="12">
      <c r="A294" s="85">
        <v>2293</v>
      </c>
      <c r="B294" s="85">
        <v>0.22</v>
      </c>
      <c r="C294" s="85">
        <v>0.2</v>
      </c>
      <c r="D294" s="85">
        <v>-0.4</v>
      </c>
      <c r="E294" s="85">
        <v>-0.7</v>
      </c>
      <c r="F294" s="85">
        <v>-0.52</v>
      </c>
      <c r="G294" s="85">
        <v>-0.3</v>
      </c>
    </row>
    <row r="295" spans="1:7" ht="12">
      <c r="A295" s="85">
        <v>2294</v>
      </c>
      <c r="B295" s="85">
        <v>0.23</v>
      </c>
      <c r="C295" s="85">
        <v>0.2</v>
      </c>
      <c r="D295" s="85">
        <v>-0.4</v>
      </c>
      <c r="E295" s="85">
        <v>-0.72</v>
      </c>
      <c r="F295" s="85">
        <v>-0.53</v>
      </c>
      <c r="G295" s="85">
        <v>-0.29</v>
      </c>
    </row>
    <row r="296" spans="1:7" ht="12">
      <c r="A296" s="85">
        <v>2295</v>
      </c>
      <c r="B296" s="85">
        <v>0.23</v>
      </c>
      <c r="C296" s="85">
        <v>0.21</v>
      </c>
      <c r="D296" s="85">
        <v>-0.37</v>
      </c>
      <c r="E296" s="85">
        <v>-0.71</v>
      </c>
      <c r="F296" s="85">
        <v>-0.53</v>
      </c>
      <c r="G296" s="85">
        <v>-0.32</v>
      </c>
    </row>
    <row r="297" spans="1:7" ht="12">
      <c r="A297" s="85">
        <v>2296</v>
      </c>
      <c r="B297" s="85">
        <v>0.23</v>
      </c>
      <c r="C297" s="85">
        <v>0.2</v>
      </c>
      <c r="D297" s="85">
        <v>-0.33</v>
      </c>
      <c r="E297" s="85">
        <v>-0.71</v>
      </c>
      <c r="F297" s="85">
        <v>-0.55</v>
      </c>
      <c r="G297" s="85">
        <v>-0.33</v>
      </c>
    </row>
    <row r="298" spans="1:7" ht="12">
      <c r="A298" s="85">
        <v>2297</v>
      </c>
      <c r="B298" s="85">
        <v>0.23</v>
      </c>
      <c r="C298" s="85">
        <v>0.21</v>
      </c>
      <c r="D298" s="85">
        <v>-0.3</v>
      </c>
      <c r="E298" s="85">
        <v>-0.71</v>
      </c>
      <c r="F298" s="85">
        <v>-0.53</v>
      </c>
      <c r="G298" s="85">
        <v>-0.33</v>
      </c>
    </row>
    <row r="299" spans="1:7" ht="12">
      <c r="A299" s="85">
        <v>2298</v>
      </c>
      <c r="B299" s="85">
        <v>0.24</v>
      </c>
      <c r="C299" s="85">
        <v>0.21</v>
      </c>
      <c r="D299" s="85">
        <v>-0.27</v>
      </c>
      <c r="E299" s="85">
        <v>-0.72</v>
      </c>
      <c r="F299" s="85">
        <v>-0.55</v>
      </c>
      <c r="G299" s="85">
        <v>-0.31</v>
      </c>
    </row>
    <row r="300" spans="1:7" ht="12">
      <c r="A300" s="85">
        <v>2299</v>
      </c>
      <c r="B300" s="85">
        <v>0.22</v>
      </c>
      <c r="C300" s="85">
        <v>0.2</v>
      </c>
      <c r="D300" s="85">
        <v>-0.22</v>
      </c>
      <c r="E300" s="85">
        <v>-0.69</v>
      </c>
      <c r="F300" s="85">
        <v>-0.54</v>
      </c>
      <c r="G300" s="85">
        <v>-0.32</v>
      </c>
    </row>
    <row r="301" spans="1:7" ht="12">
      <c r="A301" s="85">
        <v>2300</v>
      </c>
      <c r="B301" s="85">
        <v>0.23</v>
      </c>
      <c r="C301" s="85">
        <v>0.2</v>
      </c>
      <c r="D301" s="85">
        <v>-0.19</v>
      </c>
      <c r="E301" s="85">
        <v>-0.71</v>
      </c>
      <c r="F301" s="85">
        <v>-0.56</v>
      </c>
      <c r="G301" s="85">
        <v>-0.31</v>
      </c>
    </row>
    <row r="302" spans="1:7" ht="12">
      <c r="A302" s="85">
        <v>2301</v>
      </c>
      <c r="B302" s="85">
        <v>0.23</v>
      </c>
      <c r="C302" s="85">
        <v>0.21</v>
      </c>
      <c r="D302" s="85">
        <v>-0.17</v>
      </c>
      <c r="E302" s="85">
        <v>-0.67</v>
      </c>
      <c r="F302" s="85">
        <v>-0.53</v>
      </c>
      <c r="G302" s="85">
        <v>-0.33</v>
      </c>
    </row>
    <row r="303" spans="1:7" ht="12">
      <c r="A303" s="85">
        <v>2302</v>
      </c>
      <c r="B303" s="85">
        <v>0.23</v>
      </c>
      <c r="C303" s="85">
        <v>0.22</v>
      </c>
      <c r="D303" s="85">
        <v>-0.15</v>
      </c>
      <c r="E303" s="85">
        <v>-0.72</v>
      </c>
      <c r="F303" s="85">
        <v>-0.56</v>
      </c>
      <c r="G303" s="85">
        <v>-0.32</v>
      </c>
    </row>
    <row r="304" spans="1:7" ht="12">
      <c r="A304" s="85">
        <v>2303</v>
      </c>
      <c r="B304" s="85">
        <v>0.22</v>
      </c>
      <c r="C304" s="85">
        <v>0.21</v>
      </c>
      <c r="D304" s="85">
        <v>-0.14</v>
      </c>
      <c r="E304" s="85">
        <v>-0.7</v>
      </c>
      <c r="F304" s="85">
        <v>-0.54</v>
      </c>
      <c r="G304" s="85">
        <v>-0.32</v>
      </c>
    </row>
    <row r="305" spans="1:7" ht="12">
      <c r="A305" s="85">
        <v>2304</v>
      </c>
      <c r="B305" s="85">
        <v>0.23</v>
      </c>
      <c r="C305" s="85">
        <v>0.22</v>
      </c>
      <c r="D305" s="85">
        <v>-0.13</v>
      </c>
      <c r="E305" s="85">
        <v>-0.7</v>
      </c>
      <c r="F305" s="85">
        <v>-0.56</v>
      </c>
      <c r="G305" s="85">
        <v>-0.31</v>
      </c>
    </row>
    <row r="306" spans="1:7" ht="12">
      <c r="A306" s="85">
        <v>2305</v>
      </c>
      <c r="B306" s="85">
        <v>0.23</v>
      </c>
      <c r="C306" s="85">
        <v>0.22</v>
      </c>
      <c r="D306" s="85">
        <v>-0.12</v>
      </c>
      <c r="E306" s="85">
        <v>-0.7</v>
      </c>
      <c r="F306" s="85">
        <v>-0.55</v>
      </c>
      <c r="G306" s="85">
        <v>-0.34</v>
      </c>
    </row>
    <row r="307" spans="1:7" ht="12">
      <c r="A307" s="85">
        <v>2306</v>
      </c>
      <c r="B307" s="85">
        <v>0.24</v>
      </c>
      <c r="C307" s="85">
        <v>0.23</v>
      </c>
      <c r="D307" s="85">
        <v>-0.12</v>
      </c>
      <c r="E307" s="85">
        <v>-0.69</v>
      </c>
      <c r="F307" s="85">
        <v>-0.54</v>
      </c>
      <c r="G307" s="85">
        <v>-0.32</v>
      </c>
    </row>
    <row r="308" spans="1:7" ht="12">
      <c r="A308" s="85">
        <v>2307</v>
      </c>
      <c r="B308" s="85">
        <v>0.24</v>
      </c>
      <c r="C308" s="85">
        <v>0.21</v>
      </c>
      <c r="D308" s="85">
        <v>-0.1</v>
      </c>
      <c r="E308" s="85">
        <v>-0.69</v>
      </c>
      <c r="F308" s="85">
        <v>-0.56</v>
      </c>
      <c r="G308" s="85">
        <v>-0.33</v>
      </c>
    </row>
    <row r="309" spans="1:7" ht="12">
      <c r="A309" s="85">
        <v>2308</v>
      </c>
      <c r="B309" s="85">
        <v>0.23</v>
      </c>
      <c r="C309" s="85">
        <v>0.22</v>
      </c>
      <c r="D309" s="85">
        <v>-0.1</v>
      </c>
      <c r="E309" s="85">
        <v>-0.69</v>
      </c>
      <c r="F309" s="85">
        <v>-0.56</v>
      </c>
      <c r="G309" s="85">
        <v>-0.31</v>
      </c>
    </row>
    <row r="310" spans="1:7" ht="12">
      <c r="A310" s="85">
        <v>2309</v>
      </c>
      <c r="B310" s="85">
        <v>0.24</v>
      </c>
      <c r="C310" s="85">
        <v>0.22</v>
      </c>
      <c r="D310" s="85">
        <v>-0.08</v>
      </c>
      <c r="E310" s="85">
        <v>-0.7</v>
      </c>
      <c r="F310" s="85">
        <v>-0.55</v>
      </c>
      <c r="G310" s="85">
        <v>-0.34</v>
      </c>
    </row>
    <row r="311" spans="1:7" ht="12">
      <c r="A311" s="85">
        <v>2310</v>
      </c>
      <c r="B311" s="85">
        <v>0.24</v>
      </c>
      <c r="C311" s="85">
        <v>0.22</v>
      </c>
      <c r="D311" s="85">
        <v>-0.07</v>
      </c>
      <c r="E311" s="85">
        <v>-0.67</v>
      </c>
      <c r="F311" s="85">
        <v>-0.57</v>
      </c>
      <c r="G311" s="85">
        <v>-0.36</v>
      </c>
    </row>
    <row r="312" spans="1:7" ht="12">
      <c r="A312" s="85">
        <v>2311</v>
      </c>
      <c r="B312" s="85">
        <v>0.23</v>
      </c>
      <c r="C312" s="85">
        <v>0.22</v>
      </c>
      <c r="D312" s="85">
        <v>-0.06</v>
      </c>
      <c r="E312" s="85">
        <v>-0.7</v>
      </c>
      <c r="F312" s="85">
        <v>-0.54</v>
      </c>
      <c r="G312" s="85">
        <v>-0.33</v>
      </c>
    </row>
    <row r="313" spans="1:7" ht="12">
      <c r="A313" s="85">
        <v>2312</v>
      </c>
      <c r="B313" s="85">
        <v>0.24</v>
      </c>
      <c r="C313" s="85">
        <v>0.22</v>
      </c>
      <c r="D313" s="85">
        <v>-0.05</v>
      </c>
      <c r="E313" s="85">
        <v>-0.68</v>
      </c>
      <c r="F313" s="85">
        <v>-0.54</v>
      </c>
      <c r="G313" s="85">
        <v>-0.35</v>
      </c>
    </row>
    <row r="314" spans="1:7" ht="12">
      <c r="A314" s="85">
        <v>2313</v>
      </c>
      <c r="B314" s="85">
        <v>0.23</v>
      </c>
      <c r="C314" s="85">
        <v>0.23</v>
      </c>
      <c r="D314" s="85">
        <v>-0.04</v>
      </c>
      <c r="E314" s="85">
        <v>-0.66</v>
      </c>
      <c r="F314" s="85">
        <v>-0.53</v>
      </c>
      <c r="G314" s="85">
        <v>-0.33</v>
      </c>
    </row>
    <row r="315" spans="1:7" ht="12">
      <c r="A315" s="85">
        <v>2314</v>
      </c>
      <c r="B315" s="85">
        <v>0.23</v>
      </c>
      <c r="C315" s="85">
        <v>0.23</v>
      </c>
      <c r="D315" s="85">
        <v>-0.04</v>
      </c>
      <c r="E315" s="85">
        <v>-0.67</v>
      </c>
      <c r="F315" s="85">
        <v>-0.56</v>
      </c>
      <c r="G315" s="85">
        <v>-0.36</v>
      </c>
    </row>
    <row r="316" spans="1:7" ht="12">
      <c r="A316" s="85">
        <v>2315</v>
      </c>
      <c r="B316" s="85">
        <v>0.23</v>
      </c>
      <c r="C316" s="85">
        <v>0.22</v>
      </c>
      <c r="D316" s="85">
        <v>-0.03</v>
      </c>
      <c r="E316" s="85">
        <v>-0.68</v>
      </c>
      <c r="F316" s="85">
        <v>-0.57</v>
      </c>
      <c r="G316" s="85">
        <v>-0.36</v>
      </c>
    </row>
    <row r="317" spans="1:7" ht="12">
      <c r="A317" s="85">
        <v>2316</v>
      </c>
      <c r="B317" s="85">
        <v>0.24</v>
      </c>
      <c r="C317" s="85">
        <v>0.24</v>
      </c>
      <c r="D317" s="85">
        <v>-0.03</v>
      </c>
      <c r="E317" s="85">
        <v>-0.64</v>
      </c>
      <c r="F317" s="85">
        <v>-0.55</v>
      </c>
      <c r="G317" s="85">
        <v>-0.35</v>
      </c>
    </row>
    <row r="318" spans="1:7" ht="12">
      <c r="A318" s="85">
        <v>2317</v>
      </c>
      <c r="B318" s="85">
        <v>0.23</v>
      </c>
      <c r="C318" s="85">
        <v>0.22</v>
      </c>
      <c r="D318" s="85">
        <v>-0.01</v>
      </c>
      <c r="E318" s="85">
        <v>-0.67</v>
      </c>
      <c r="F318" s="85">
        <v>-0.56</v>
      </c>
      <c r="G318" s="85">
        <v>-0.37</v>
      </c>
    </row>
    <row r="319" spans="1:7" ht="12">
      <c r="A319" s="85">
        <v>2318</v>
      </c>
      <c r="B319" s="85">
        <v>0.23</v>
      </c>
      <c r="C319" s="85">
        <v>0.24</v>
      </c>
      <c r="D319" s="85">
        <v>-0.01</v>
      </c>
      <c r="E319" s="85">
        <v>-0.64</v>
      </c>
      <c r="F319" s="85">
        <v>-0.58</v>
      </c>
      <c r="G319" s="85">
        <v>-0.38</v>
      </c>
    </row>
    <row r="320" spans="1:7" ht="12">
      <c r="A320" s="85">
        <v>2319</v>
      </c>
      <c r="B320" s="85">
        <v>0.24</v>
      </c>
      <c r="C320" s="85">
        <v>0.24</v>
      </c>
      <c r="D320" s="85">
        <v>0</v>
      </c>
      <c r="E320" s="85">
        <v>-0.66</v>
      </c>
      <c r="F320" s="85">
        <v>-0.56</v>
      </c>
      <c r="G320" s="85">
        <v>-0.35</v>
      </c>
    </row>
    <row r="321" spans="1:7" ht="12">
      <c r="A321" s="85">
        <v>2320</v>
      </c>
      <c r="B321" s="85">
        <v>0.22</v>
      </c>
      <c r="C321" s="85">
        <v>0.22</v>
      </c>
      <c r="D321" s="85">
        <v>-0.01</v>
      </c>
      <c r="E321" s="85">
        <v>-0.66</v>
      </c>
      <c r="F321" s="85">
        <v>-0.58</v>
      </c>
      <c r="G321" s="85">
        <v>-0.38</v>
      </c>
    </row>
    <row r="322" spans="1:7" ht="12">
      <c r="A322" s="85">
        <v>2321</v>
      </c>
      <c r="B322" s="85">
        <v>0.23</v>
      </c>
      <c r="C322" s="85">
        <v>0.22</v>
      </c>
      <c r="D322" s="85">
        <v>0.01</v>
      </c>
      <c r="E322" s="85">
        <v>-0.66</v>
      </c>
      <c r="F322" s="85">
        <v>-0.57</v>
      </c>
      <c r="G322" s="85">
        <v>-0.35</v>
      </c>
    </row>
    <row r="323" spans="1:7" ht="12">
      <c r="A323" s="85">
        <v>2322</v>
      </c>
      <c r="B323" s="85">
        <v>0.23</v>
      </c>
      <c r="C323" s="85">
        <v>0.23</v>
      </c>
      <c r="D323" s="85">
        <v>0</v>
      </c>
      <c r="E323" s="85">
        <v>-0.67</v>
      </c>
      <c r="F323" s="85">
        <v>-0.56</v>
      </c>
      <c r="G323" s="85">
        <v>-0.38</v>
      </c>
    </row>
    <row r="324" spans="1:7" ht="12">
      <c r="A324" s="85">
        <v>2323</v>
      </c>
      <c r="B324" s="85">
        <v>0.23</v>
      </c>
      <c r="C324" s="85">
        <v>0.23</v>
      </c>
      <c r="D324" s="85">
        <v>0.01</v>
      </c>
      <c r="E324" s="85">
        <v>-0.63</v>
      </c>
      <c r="F324" s="85">
        <v>-0.56</v>
      </c>
      <c r="G324" s="85">
        <v>-0.37</v>
      </c>
    </row>
    <row r="325" spans="1:7" ht="12">
      <c r="A325" s="85">
        <v>2324</v>
      </c>
      <c r="B325" s="85">
        <v>0.23</v>
      </c>
      <c r="C325" s="85">
        <v>0.23</v>
      </c>
      <c r="D325" s="85">
        <v>0.01</v>
      </c>
      <c r="E325" s="85">
        <v>-0.65</v>
      </c>
      <c r="F325" s="85">
        <v>-0.57</v>
      </c>
      <c r="G325" s="85">
        <v>-0.35</v>
      </c>
    </row>
    <row r="326" spans="1:7" ht="12">
      <c r="A326" s="85">
        <v>2325</v>
      </c>
      <c r="B326" s="85">
        <v>0.23</v>
      </c>
      <c r="C326" s="85">
        <v>0.22</v>
      </c>
      <c r="D326" s="85">
        <v>0.03</v>
      </c>
      <c r="E326" s="85">
        <v>-0.65</v>
      </c>
      <c r="F326" s="85">
        <v>-0.56</v>
      </c>
      <c r="G326" s="85">
        <v>-0.39</v>
      </c>
    </row>
    <row r="327" spans="1:7" ht="12">
      <c r="A327" s="85">
        <v>2326</v>
      </c>
      <c r="B327" s="85">
        <v>0.24</v>
      </c>
      <c r="C327" s="85">
        <v>0.22</v>
      </c>
      <c r="D327" s="85">
        <v>0.02</v>
      </c>
      <c r="E327" s="85">
        <v>-0.64</v>
      </c>
      <c r="F327" s="85">
        <v>-0.56</v>
      </c>
      <c r="G327" s="85">
        <v>-0.41</v>
      </c>
    </row>
    <row r="328" spans="1:7" ht="12">
      <c r="A328" s="85">
        <v>2327</v>
      </c>
      <c r="B328" s="85">
        <v>0.24</v>
      </c>
      <c r="C328" s="85">
        <v>0.23</v>
      </c>
      <c r="D328" s="85">
        <v>0.04</v>
      </c>
      <c r="E328" s="85">
        <v>-0.66</v>
      </c>
      <c r="F328" s="85">
        <v>-0.58</v>
      </c>
      <c r="G328" s="85">
        <v>-0.38</v>
      </c>
    </row>
    <row r="329" spans="1:7" ht="12">
      <c r="A329" s="85">
        <v>2328</v>
      </c>
      <c r="B329" s="85">
        <v>0.24</v>
      </c>
      <c r="C329" s="85">
        <v>0.24</v>
      </c>
      <c r="D329" s="85">
        <v>0.03</v>
      </c>
      <c r="E329" s="85">
        <v>-0.67</v>
      </c>
      <c r="F329" s="85">
        <v>-0.58</v>
      </c>
      <c r="G329" s="85">
        <v>-0.4</v>
      </c>
    </row>
    <row r="330" spans="1:7" ht="12">
      <c r="A330" s="85">
        <v>2329</v>
      </c>
      <c r="B330" s="85">
        <v>0.24</v>
      </c>
      <c r="C330" s="85">
        <v>0.22</v>
      </c>
      <c r="D330" s="85">
        <v>0.05</v>
      </c>
      <c r="E330" s="85">
        <v>-0.66</v>
      </c>
      <c r="F330" s="85">
        <v>-0.59</v>
      </c>
      <c r="G330" s="85">
        <v>-0.41</v>
      </c>
    </row>
    <row r="331" spans="1:7" ht="12">
      <c r="A331" s="85">
        <v>2330</v>
      </c>
      <c r="B331" s="85">
        <v>0.24</v>
      </c>
      <c r="C331" s="85">
        <v>0.23</v>
      </c>
      <c r="D331" s="85">
        <v>0.03</v>
      </c>
      <c r="E331" s="85">
        <v>-0.68</v>
      </c>
      <c r="F331" s="85">
        <v>-0.58</v>
      </c>
      <c r="G331" s="85">
        <v>-0.4</v>
      </c>
    </row>
    <row r="332" spans="1:7" ht="12">
      <c r="A332" s="85">
        <v>2331</v>
      </c>
      <c r="B332" s="85">
        <v>0.24</v>
      </c>
      <c r="C332" s="85">
        <v>0.23</v>
      </c>
      <c r="D332" s="85">
        <v>0.04</v>
      </c>
      <c r="E332" s="85">
        <v>-0.67</v>
      </c>
      <c r="F332" s="85">
        <v>-0.59</v>
      </c>
      <c r="G332" s="85">
        <v>-0.41</v>
      </c>
    </row>
    <row r="333" spans="1:7" ht="12">
      <c r="A333" s="85">
        <v>2332</v>
      </c>
      <c r="B333" s="85">
        <v>0.22</v>
      </c>
      <c r="C333" s="85">
        <v>0.23</v>
      </c>
      <c r="D333" s="85">
        <v>0.04</v>
      </c>
      <c r="E333" s="85">
        <v>-0.65</v>
      </c>
      <c r="F333" s="85">
        <v>-0.59</v>
      </c>
      <c r="G333" s="85">
        <v>-0.39</v>
      </c>
    </row>
    <row r="334" spans="1:7" ht="12">
      <c r="A334" s="85">
        <v>2333</v>
      </c>
      <c r="B334" s="85">
        <v>0.22</v>
      </c>
      <c r="C334" s="85">
        <v>0.22</v>
      </c>
      <c r="D334" s="85">
        <v>0.06</v>
      </c>
      <c r="E334" s="85">
        <v>-0.62</v>
      </c>
      <c r="F334" s="85">
        <v>-0.57</v>
      </c>
      <c r="G334" s="85">
        <v>-0.41</v>
      </c>
    </row>
    <row r="335" spans="1:7" ht="12">
      <c r="A335" s="85">
        <v>2334</v>
      </c>
      <c r="B335" s="85">
        <v>0.23</v>
      </c>
      <c r="C335" s="85">
        <v>0.23</v>
      </c>
      <c r="D335" s="85">
        <v>0.04</v>
      </c>
      <c r="E335" s="85">
        <v>-0.64</v>
      </c>
      <c r="F335" s="85">
        <v>-0.59</v>
      </c>
      <c r="G335" s="85">
        <v>-0.41</v>
      </c>
    </row>
    <row r="336" spans="1:7" ht="12">
      <c r="A336" s="85">
        <v>2335</v>
      </c>
      <c r="B336" s="85">
        <v>0.23</v>
      </c>
      <c r="C336" s="85">
        <v>0.23</v>
      </c>
      <c r="D336" s="85">
        <v>0.06</v>
      </c>
      <c r="E336" s="85">
        <v>-0.61</v>
      </c>
      <c r="F336" s="85">
        <v>-0.58</v>
      </c>
      <c r="G336" s="85">
        <v>-0.39</v>
      </c>
    </row>
    <row r="337" spans="1:7" ht="12">
      <c r="A337" s="85">
        <v>2336</v>
      </c>
      <c r="B337" s="85">
        <v>0.23</v>
      </c>
      <c r="C337" s="85">
        <v>0.22</v>
      </c>
      <c r="D337" s="85">
        <v>0.06</v>
      </c>
      <c r="E337" s="85">
        <v>-0.61</v>
      </c>
      <c r="F337" s="85">
        <v>-0.6</v>
      </c>
      <c r="G337" s="85">
        <v>-0.41</v>
      </c>
    </row>
    <row r="338" spans="1:7" ht="12">
      <c r="A338" s="85">
        <v>2337</v>
      </c>
      <c r="B338" s="85">
        <v>0.23</v>
      </c>
      <c r="C338" s="85">
        <v>0.23</v>
      </c>
      <c r="D338" s="85">
        <v>0.07</v>
      </c>
      <c r="E338" s="85">
        <v>-0.57</v>
      </c>
      <c r="F338" s="85">
        <v>-0.58</v>
      </c>
      <c r="G338" s="85">
        <v>-0.43</v>
      </c>
    </row>
    <row r="339" spans="1:7" ht="12">
      <c r="A339" s="85">
        <v>2338</v>
      </c>
      <c r="B339" s="85">
        <v>0.23</v>
      </c>
      <c r="C339" s="85">
        <v>0.23</v>
      </c>
      <c r="D339" s="85">
        <v>0.07</v>
      </c>
      <c r="E339" s="85">
        <v>-0.61</v>
      </c>
      <c r="F339" s="85">
        <v>-0.61</v>
      </c>
      <c r="G339" s="85">
        <v>-0.42</v>
      </c>
    </row>
    <row r="340" spans="1:7" ht="12">
      <c r="A340" s="85">
        <v>2339</v>
      </c>
      <c r="B340" s="85">
        <v>0.23</v>
      </c>
      <c r="C340" s="85">
        <v>0.23</v>
      </c>
      <c r="D340" s="85">
        <v>0.07</v>
      </c>
      <c r="E340" s="85">
        <v>-0.57</v>
      </c>
      <c r="F340" s="85">
        <v>-0.57</v>
      </c>
      <c r="G340" s="85">
        <v>-0.43</v>
      </c>
    </row>
    <row r="341" spans="1:7" ht="12">
      <c r="A341" s="85">
        <v>2340</v>
      </c>
      <c r="B341" s="85">
        <v>0.23</v>
      </c>
      <c r="C341" s="85">
        <v>0.23</v>
      </c>
      <c r="D341" s="85">
        <v>0.07</v>
      </c>
      <c r="E341" s="85">
        <v>-0.6</v>
      </c>
      <c r="F341" s="85">
        <v>-0.57</v>
      </c>
      <c r="G341" s="85">
        <v>-0.42</v>
      </c>
    </row>
    <row r="342" spans="1:7" ht="12">
      <c r="A342" s="85">
        <v>2341</v>
      </c>
      <c r="B342" s="85">
        <v>0.21</v>
      </c>
      <c r="C342" s="85">
        <v>0.22</v>
      </c>
      <c r="D342" s="85">
        <v>0.08</v>
      </c>
      <c r="E342" s="85">
        <v>-0.57</v>
      </c>
      <c r="F342" s="85">
        <v>-0.57</v>
      </c>
      <c r="G342" s="85">
        <v>-0.44</v>
      </c>
    </row>
    <row r="343" spans="1:7" ht="12">
      <c r="A343" s="85">
        <v>2342</v>
      </c>
      <c r="B343" s="85">
        <v>0.21</v>
      </c>
      <c r="C343" s="85">
        <v>0.23</v>
      </c>
      <c r="D343" s="85">
        <v>0.07</v>
      </c>
      <c r="E343" s="85">
        <v>-0.58</v>
      </c>
      <c r="F343" s="85">
        <v>-0.59</v>
      </c>
      <c r="G343" s="85">
        <v>-0.45</v>
      </c>
    </row>
    <row r="344" spans="1:7" ht="12">
      <c r="A344" s="85">
        <v>2343</v>
      </c>
      <c r="B344" s="85">
        <v>0.22</v>
      </c>
      <c r="C344" s="85">
        <v>0.23</v>
      </c>
      <c r="D344" s="85">
        <v>0.07</v>
      </c>
      <c r="E344" s="85">
        <v>-0.54</v>
      </c>
      <c r="F344" s="85">
        <v>-0.56</v>
      </c>
      <c r="G344" s="85">
        <v>-0.42</v>
      </c>
    </row>
    <row r="345" spans="1:7" ht="12">
      <c r="A345" s="85">
        <v>2344</v>
      </c>
      <c r="B345" s="85">
        <v>0.21</v>
      </c>
      <c r="C345" s="85">
        <v>0.22</v>
      </c>
      <c r="D345" s="85">
        <v>0.07</v>
      </c>
      <c r="E345" s="85">
        <v>-0.57</v>
      </c>
      <c r="F345" s="85">
        <v>-0.59</v>
      </c>
      <c r="G345" s="85">
        <v>-0.44</v>
      </c>
    </row>
    <row r="346" spans="1:7" ht="12">
      <c r="A346" s="85">
        <v>2345</v>
      </c>
      <c r="B346" s="85">
        <v>0.2</v>
      </c>
      <c r="C346" s="85">
        <v>0.23</v>
      </c>
      <c r="D346" s="85">
        <v>0.07</v>
      </c>
      <c r="E346" s="85">
        <v>-0.54</v>
      </c>
      <c r="F346" s="85">
        <v>-0.6</v>
      </c>
      <c r="G346" s="85">
        <v>-0.43</v>
      </c>
    </row>
    <row r="347" spans="1:7" ht="12">
      <c r="A347" s="85">
        <v>2346</v>
      </c>
      <c r="B347" s="85">
        <v>0.21</v>
      </c>
      <c r="C347" s="85">
        <v>0.23</v>
      </c>
      <c r="D347" s="85">
        <v>0.06</v>
      </c>
      <c r="E347" s="85">
        <v>-0.53</v>
      </c>
      <c r="F347" s="85">
        <v>-0.59</v>
      </c>
      <c r="G347" s="85">
        <v>-0.45</v>
      </c>
    </row>
    <row r="348" spans="1:7" ht="12">
      <c r="A348" s="85">
        <v>2347</v>
      </c>
      <c r="B348" s="85">
        <v>0.21</v>
      </c>
      <c r="C348" s="85">
        <v>0.21</v>
      </c>
      <c r="D348" s="85">
        <v>0.08</v>
      </c>
      <c r="E348" s="85">
        <v>-0.49</v>
      </c>
      <c r="F348" s="85">
        <v>-0.59</v>
      </c>
      <c r="G348" s="85">
        <v>-0.43</v>
      </c>
    </row>
    <row r="349" spans="1:7" ht="12">
      <c r="A349" s="85">
        <v>2348</v>
      </c>
      <c r="B349" s="85">
        <v>0.21</v>
      </c>
      <c r="C349" s="85">
        <v>0.2</v>
      </c>
      <c r="D349" s="85">
        <v>0.08</v>
      </c>
      <c r="E349" s="85">
        <v>-0.49</v>
      </c>
      <c r="F349" s="85">
        <v>-0.6</v>
      </c>
      <c r="G349" s="85">
        <v>-0.44</v>
      </c>
    </row>
    <row r="350" spans="1:7" ht="12">
      <c r="A350" s="85">
        <v>2349</v>
      </c>
      <c r="B350" s="85">
        <v>0.21</v>
      </c>
      <c r="C350" s="85">
        <v>0.21</v>
      </c>
      <c r="D350" s="85">
        <v>0.09</v>
      </c>
      <c r="E350" s="85">
        <v>-0.45</v>
      </c>
      <c r="F350" s="85">
        <v>-0.6</v>
      </c>
      <c r="G350" s="85">
        <v>-0.42</v>
      </c>
    </row>
    <row r="351" spans="1:7" ht="12">
      <c r="A351" s="85">
        <v>2350</v>
      </c>
      <c r="B351" s="85">
        <v>0.21</v>
      </c>
      <c r="C351" s="85">
        <v>0.22</v>
      </c>
      <c r="D351" s="85">
        <v>0.08</v>
      </c>
      <c r="E351" s="85">
        <v>-0.48</v>
      </c>
      <c r="F351" s="85">
        <v>-0.6</v>
      </c>
      <c r="G351" s="85">
        <v>-0.45</v>
      </c>
    </row>
    <row r="352" spans="1:7" ht="12">
      <c r="A352" s="85">
        <v>2351</v>
      </c>
      <c r="B352" s="85">
        <v>0.21</v>
      </c>
      <c r="C352" s="85">
        <v>0.21</v>
      </c>
      <c r="D352" s="85">
        <v>0.08</v>
      </c>
      <c r="E352" s="85">
        <v>-0.45</v>
      </c>
      <c r="F352" s="85">
        <v>-0.57</v>
      </c>
      <c r="G352" s="85">
        <v>-0.42</v>
      </c>
    </row>
    <row r="353" spans="1:7" ht="12">
      <c r="A353" s="85">
        <v>2352</v>
      </c>
      <c r="B353" s="85">
        <v>0.2</v>
      </c>
      <c r="C353" s="85">
        <v>0.21</v>
      </c>
      <c r="D353" s="85">
        <v>0.08</v>
      </c>
      <c r="E353" s="85">
        <v>-0.46</v>
      </c>
      <c r="F353" s="85">
        <v>-0.59</v>
      </c>
      <c r="G353" s="85">
        <v>-0.44</v>
      </c>
    </row>
    <row r="354" spans="1:7" ht="12">
      <c r="A354" s="85">
        <v>2353</v>
      </c>
      <c r="B354" s="85">
        <v>0.21</v>
      </c>
      <c r="C354" s="85">
        <v>0.2</v>
      </c>
      <c r="D354" s="85">
        <v>0.09</v>
      </c>
      <c r="E354" s="85">
        <v>-0.43</v>
      </c>
      <c r="F354" s="85">
        <v>-0.59</v>
      </c>
      <c r="G354" s="85">
        <v>-0.43</v>
      </c>
    </row>
    <row r="355" spans="1:7" ht="12">
      <c r="A355" s="85">
        <v>2354</v>
      </c>
      <c r="B355" s="85">
        <v>0.22</v>
      </c>
      <c r="C355" s="85">
        <v>0.21</v>
      </c>
      <c r="D355" s="85">
        <v>0.09</v>
      </c>
      <c r="E355" s="85">
        <v>-0.44</v>
      </c>
      <c r="F355" s="85">
        <v>-0.59</v>
      </c>
      <c r="G355" s="85">
        <v>-0.44</v>
      </c>
    </row>
    <row r="356" spans="1:7" ht="12">
      <c r="A356" s="85">
        <v>2355</v>
      </c>
      <c r="B356" s="85">
        <v>0.22</v>
      </c>
      <c r="C356" s="85">
        <v>0.21</v>
      </c>
      <c r="D356" s="85">
        <v>0.09</v>
      </c>
      <c r="E356" s="85">
        <v>-0.41</v>
      </c>
      <c r="F356" s="85">
        <v>-0.55</v>
      </c>
      <c r="G356" s="85">
        <v>-0.42</v>
      </c>
    </row>
    <row r="357" spans="1:7" ht="12">
      <c r="A357" s="85">
        <v>2356</v>
      </c>
      <c r="B357" s="85">
        <v>0.23</v>
      </c>
      <c r="C357" s="85">
        <v>0.21</v>
      </c>
      <c r="D357" s="85">
        <v>0.1</v>
      </c>
      <c r="E357" s="85">
        <v>-0.43</v>
      </c>
      <c r="F357" s="85">
        <v>-0.58</v>
      </c>
      <c r="G357" s="85">
        <v>-0.45</v>
      </c>
    </row>
    <row r="358" spans="1:7" ht="12">
      <c r="A358" s="85">
        <v>2357</v>
      </c>
      <c r="B358" s="85">
        <v>0.23</v>
      </c>
      <c r="C358" s="85">
        <v>0.22</v>
      </c>
      <c r="D358" s="85">
        <v>0.11</v>
      </c>
      <c r="E358" s="85">
        <v>-0.4</v>
      </c>
      <c r="F358" s="85">
        <v>-0.57</v>
      </c>
      <c r="G358" s="85">
        <v>-0.44</v>
      </c>
    </row>
    <row r="359" spans="1:7" ht="12">
      <c r="A359" s="85">
        <v>2358</v>
      </c>
      <c r="B359" s="85">
        <v>0.23</v>
      </c>
      <c r="C359" s="85">
        <v>0.22</v>
      </c>
      <c r="D359" s="85">
        <v>0.11</v>
      </c>
      <c r="E359" s="85">
        <v>-0.4</v>
      </c>
      <c r="F359" s="85">
        <v>-0.61</v>
      </c>
      <c r="G359" s="85">
        <v>-0.46</v>
      </c>
    </row>
    <row r="360" spans="1:7" ht="12">
      <c r="A360" s="85">
        <v>2359</v>
      </c>
      <c r="B360" s="85">
        <v>0.22</v>
      </c>
      <c r="C360" s="85">
        <v>0.21</v>
      </c>
      <c r="D360" s="85">
        <v>0.11</v>
      </c>
      <c r="E360" s="85">
        <v>-0.41</v>
      </c>
      <c r="F360" s="85">
        <v>-0.56</v>
      </c>
      <c r="G360" s="85">
        <v>-0.44</v>
      </c>
    </row>
    <row r="361" spans="1:7" ht="12">
      <c r="A361" s="85">
        <v>2360</v>
      </c>
      <c r="B361" s="85">
        <v>0.23</v>
      </c>
      <c r="C361" s="85">
        <v>0.21</v>
      </c>
      <c r="D361" s="85">
        <v>0.1</v>
      </c>
      <c r="E361" s="85">
        <v>-0.41</v>
      </c>
      <c r="F361" s="85">
        <v>-0.56</v>
      </c>
      <c r="G361" s="85">
        <v>-0.46</v>
      </c>
    </row>
    <row r="362" spans="1:7" ht="12">
      <c r="A362" s="85">
        <v>2361</v>
      </c>
      <c r="B362" s="85">
        <v>0.21</v>
      </c>
      <c r="C362" s="85">
        <v>0.21</v>
      </c>
      <c r="D362" s="85">
        <v>0.12</v>
      </c>
      <c r="E362" s="85">
        <v>-0.4</v>
      </c>
      <c r="F362" s="85">
        <v>-0.58</v>
      </c>
      <c r="G362" s="85">
        <v>-0.43</v>
      </c>
    </row>
    <row r="363" spans="1:7" ht="12">
      <c r="A363" s="85">
        <v>2362</v>
      </c>
      <c r="B363" s="85">
        <v>0.21</v>
      </c>
      <c r="C363" s="85">
        <v>0.21</v>
      </c>
      <c r="D363" s="85">
        <v>0.1</v>
      </c>
      <c r="E363" s="85">
        <v>-0.38</v>
      </c>
      <c r="F363" s="85">
        <v>-0.58</v>
      </c>
      <c r="G363" s="85">
        <v>-0.49</v>
      </c>
    </row>
    <row r="364" spans="1:7" ht="12">
      <c r="A364" s="85">
        <v>2363</v>
      </c>
      <c r="B364" s="85">
        <v>0.21</v>
      </c>
      <c r="C364" s="85">
        <v>0.21</v>
      </c>
      <c r="D364" s="85">
        <v>0.1</v>
      </c>
      <c r="E364" s="85">
        <v>-0.37</v>
      </c>
      <c r="F364" s="85">
        <v>-0.55</v>
      </c>
      <c r="G364" s="85">
        <v>-0.46</v>
      </c>
    </row>
    <row r="365" spans="1:7" ht="12">
      <c r="A365" s="85">
        <v>2364</v>
      </c>
      <c r="B365" s="85">
        <v>0.21</v>
      </c>
      <c r="C365" s="85">
        <v>0.21</v>
      </c>
      <c r="D365" s="85">
        <v>0.11</v>
      </c>
      <c r="E365" s="85">
        <v>-0.37</v>
      </c>
      <c r="F365" s="85">
        <v>-0.56</v>
      </c>
      <c r="G365" s="85">
        <v>-0.45</v>
      </c>
    </row>
    <row r="366" spans="1:7" ht="12">
      <c r="A366" s="85">
        <v>2365</v>
      </c>
      <c r="B366" s="85">
        <v>0.22</v>
      </c>
      <c r="C366" s="85">
        <v>0.2</v>
      </c>
      <c r="D366" s="85">
        <v>0.11</v>
      </c>
      <c r="E366" s="85">
        <v>-0.36</v>
      </c>
      <c r="F366" s="85">
        <v>-0.57</v>
      </c>
      <c r="G366" s="85">
        <v>-0.47</v>
      </c>
    </row>
    <row r="367" spans="1:7" ht="12">
      <c r="A367" s="85">
        <v>2366</v>
      </c>
      <c r="B367" s="85">
        <v>0.22</v>
      </c>
      <c r="C367" s="85">
        <v>0.21</v>
      </c>
      <c r="D367" s="85">
        <v>0.12</v>
      </c>
      <c r="E367" s="85">
        <v>-0.35</v>
      </c>
      <c r="F367" s="85">
        <v>-0.56</v>
      </c>
      <c r="G367" s="85">
        <v>-0.45</v>
      </c>
    </row>
    <row r="368" spans="1:7" ht="12">
      <c r="A368" s="85">
        <v>2367</v>
      </c>
      <c r="B368" s="85">
        <v>0.22</v>
      </c>
      <c r="C368" s="85">
        <v>0.2</v>
      </c>
      <c r="D368" s="85">
        <v>0.13</v>
      </c>
      <c r="E368" s="85">
        <v>-0.31</v>
      </c>
      <c r="F368" s="85">
        <v>-0.55</v>
      </c>
      <c r="G368" s="85">
        <v>-0.46</v>
      </c>
    </row>
    <row r="369" spans="1:7" ht="12">
      <c r="A369" s="85">
        <v>2368</v>
      </c>
      <c r="B369" s="85">
        <v>0.21</v>
      </c>
      <c r="C369" s="85">
        <v>0.21</v>
      </c>
      <c r="D369" s="85">
        <v>0.12</v>
      </c>
      <c r="E369" s="85">
        <v>-0.31</v>
      </c>
      <c r="F369" s="85">
        <v>-0.57</v>
      </c>
      <c r="G369" s="85">
        <v>-0.49</v>
      </c>
    </row>
    <row r="370" spans="1:7" ht="12">
      <c r="A370" s="85">
        <v>2369</v>
      </c>
      <c r="B370" s="85">
        <v>0.22</v>
      </c>
      <c r="C370" s="85">
        <v>0.19</v>
      </c>
      <c r="D370" s="85">
        <v>0.11</v>
      </c>
      <c r="E370" s="85">
        <v>-0.3</v>
      </c>
      <c r="F370" s="85">
        <v>-0.55</v>
      </c>
      <c r="G370" s="85">
        <v>-0.45</v>
      </c>
    </row>
    <row r="371" spans="1:7" ht="12">
      <c r="A371" s="85">
        <v>2370</v>
      </c>
      <c r="B371" s="85">
        <v>0.21</v>
      </c>
      <c r="C371" s="85">
        <v>0.21</v>
      </c>
      <c r="D371" s="85">
        <v>0.11</v>
      </c>
      <c r="E371" s="85">
        <v>-0.29</v>
      </c>
      <c r="F371" s="85">
        <v>-0.52</v>
      </c>
      <c r="G371" s="85">
        <v>-0.45</v>
      </c>
    </row>
    <row r="372" spans="1:7" ht="12">
      <c r="A372" s="85">
        <v>2371</v>
      </c>
      <c r="B372" s="85">
        <v>0.21</v>
      </c>
      <c r="C372" s="85">
        <v>0.2</v>
      </c>
      <c r="D372" s="85">
        <v>0.12</v>
      </c>
      <c r="E372" s="85">
        <v>-0.29</v>
      </c>
      <c r="F372" s="85">
        <v>-0.55</v>
      </c>
      <c r="G372" s="85">
        <v>-0.46</v>
      </c>
    </row>
    <row r="373" spans="1:7" ht="12">
      <c r="A373" s="85">
        <v>2372</v>
      </c>
      <c r="B373" s="85">
        <v>0.21</v>
      </c>
      <c r="C373" s="85">
        <v>0.2</v>
      </c>
      <c r="D373" s="85">
        <v>0.12</v>
      </c>
      <c r="E373" s="85">
        <v>-0.28</v>
      </c>
      <c r="F373" s="85">
        <v>-0.57</v>
      </c>
      <c r="G373" s="85">
        <v>-0.49</v>
      </c>
    </row>
    <row r="374" spans="1:7" ht="12">
      <c r="A374" s="85">
        <v>2373</v>
      </c>
      <c r="B374" s="85">
        <v>0.21</v>
      </c>
      <c r="C374" s="85">
        <v>0.2</v>
      </c>
      <c r="D374" s="85">
        <v>0.13</v>
      </c>
      <c r="E374" s="85">
        <v>-0.28</v>
      </c>
      <c r="F374" s="85">
        <v>-0.54</v>
      </c>
      <c r="G374" s="85">
        <v>-0.47</v>
      </c>
    </row>
    <row r="375" spans="1:7" ht="12">
      <c r="A375" s="85">
        <v>2374</v>
      </c>
      <c r="B375" s="85">
        <v>0.21</v>
      </c>
      <c r="C375" s="85">
        <v>0.2</v>
      </c>
      <c r="D375" s="85">
        <v>0.13</v>
      </c>
      <c r="E375" s="85">
        <v>-0.27</v>
      </c>
      <c r="F375" s="85">
        <v>-0.55</v>
      </c>
      <c r="G375" s="85">
        <v>-0.49</v>
      </c>
    </row>
    <row r="376" spans="1:7" ht="12">
      <c r="A376" s="85">
        <v>2375</v>
      </c>
      <c r="B376" s="85">
        <v>0.21</v>
      </c>
      <c r="C376" s="85">
        <v>0.18</v>
      </c>
      <c r="D376" s="85">
        <v>0.12</v>
      </c>
      <c r="E376" s="85">
        <v>-0.27</v>
      </c>
      <c r="F376" s="85">
        <v>-0.54</v>
      </c>
      <c r="G376" s="85">
        <v>-0.48</v>
      </c>
    </row>
    <row r="377" spans="1:7" ht="12">
      <c r="A377" s="85">
        <v>2376</v>
      </c>
      <c r="B377" s="85">
        <v>0.2</v>
      </c>
      <c r="C377" s="85">
        <v>0.19</v>
      </c>
      <c r="D377" s="85">
        <v>0.11</v>
      </c>
      <c r="E377" s="85">
        <v>-0.26</v>
      </c>
      <c r="F377" s="85">
        <v>-0.54</v>
      </c>
      <c r="G377" s="85">
        <v>-0.47</v>
      </c>
    </row>
    <row r="378" spans="1:7" ht="12">
      <c r="A378" s="85">
        <v>2377</v>
      </c>
      <c r="B378" s="85">
        <v>0.2</v>
      </c>
      <c r="C378" s="85">
        <v>0.19</v>
      </c>
      <c r="D378" s="85">
        <v>0.12</v>
      </c>
      <c r="E378" s="85">
        <v>-0.24</v>
      </c>
      <c r="F378" s="85">
        <v>-0.56</v>
      </c>
      <c r="G378" s="85">
        <v>-0.48</v>
      </c>
    </row>
    <row r="379" spans="1:7" ht="12">
      <c r="A379" s="85">
        <v>2378</v>
      </c>
      <c r="B379" s="85">
        <v>0.21</v>
      </c>
      <c r="C379" s="85">
        <v>0.19</v>
      </c>
      <c r="D379" s="85">
        <v>0.13</v>
      </c>
      <c r="E379" s="85">
        <v>-0.23</v>
      </c>
      <c r="F379" s="85">
        <v>-0.55</v>
      </c>
      <c r="G379" s="85">
        <v>-0.46</v>
      </c>
    </row>
    <row r="380" spans="1:7" ht="12">
      <c r="A380" s="85">
        <v>2379</v>
      </c>
      <c r="B380" s="85">
        <v>0.22</v>
      </c>
      <c r="C380" s="85">
        <v>0.19</v>
      </c>
      <c r="D380" s="85">
        <v>0.13</v>
      </c>
      <c r="E380" s="85">
        <v>-0.22</v>
      </c>
      <c r="F380" s="85">
        <v>-0.53</v>
      </c>
      <c r="G380" s="85">
        <v>-0.45</v>
      </c>
    </row>
    <row r="381" spans="1:7" ht="12">
      <c r="A381" s="85">
        <v>2380</v>
      </c>
      <c r="B381" s="85">
        <v>0.21</v>
      </c>
      <c r="C381" s="85">
        <v>0.19</v>
      </c>
      <c r="D381" s="85">
        <v>0.13</v>
      </c>
      <c r="E381" s="85">
        <v>-0.22</v>
      </c>
      <c r="F381" s="85">
        <v>-0.54</v>
      </c>
      <c r="G381" s="85">
        <v>-0.47</v>
      </c>
    </row>
    <row r="382" spans="1:7" ht="12">
      <c r="A382" s="85">
        <v>2381</v>
      </c>
      <c r="B382" s="85">
        <v>0.22</v>
      </c>
      <c r="C382" s="85">
        <v>0.18</v>
      </c>
      <c r="D382" s="85">
        <v>0.12</v>
      </c>
      <c r="E382" s="85">
        <v>-0.18</v>
      </c>
      <c r="F382" s="85">
        <v>-0.52</v>
      </c>
      <c r="G382" s="85">
        <v>-0.5</v>
      </c>
    </row>
    <row r="383" spans="1:7" ht="12">
      <c r="A383" s="85">
        <v>2382</v>
      </c>
      <c r="B383" s="85">
        <v>0.22</v>
      </c>
      <c r="C383" s="85">
        <v>0.18</v>
      </c>
      <c r="D383" s="85">
        <v>0.12</v>
      </c>
      <c r="E383" s="85">
        <v>-0.22</v>
      </c>
      <c r="F383" s="85">
        <v>-0.53</v>
      </c>
      <c r="G383" s="85">
        <v>-0.51</v>
      </c>
    </row>
    <row r="384" spans="1:7" ht="12">
      <c r="A384" s="85">
        <v>2383</v>
      </c>
      <c r="B384" s="85">
        <v>0.2</v>
      </c>
      <c r="C384" s="85">
        <v>0.18</v>
      </c>
      <c r="D384" s="85">
        <v>0.13</v>
      </c>
      <c r="E384" s="85">
        <v>-0.2</v>
      </c>
      <c r="F384" s="85">
        <v>-0.52</v>
      </c>
      <c r="G384" s="85">
        <v>-0.5</v>
      </c>
    </row>
    <row r="385" spans="1:7" ht="12">
      <c r="A385" s="85">
        <v>2384</v>
      </c>
      <c r="B385" s="85">
        <v>0.19</v>
      </c>
      <c r="C385" s="85">
        <v>0.19</v>
      </c>
      <c r="D385" s="85">
        <v>0.12</v>
      </c>
      <c r="E385" s="85">
        <v>-0.2</v>
      </c>
      <c r="F385" s="85">
        <v>-0.53</v>
      </c>
      <c r="G385" s="85">
        <v>-0.52</v>
      </c>
    </row>
    <row r="386" spans="1:7" ht="12">
      <c r="A386" s="85">
        <v>2385</v>
      </c>
      <c r="B386" s="85">
        <v>0.2</v>
      </c>
      <c r="C386" s="85">
        <v>0.19</v>
      </c>
      <c r="D386" s="85">
        <v>0.12</v>
      </c>
      <c r="E386" s="85">
        <v>-0.16</v>
      </c>
      <c r="F386" s="85">
        <v>-0.51</v>
      </c>
      <c r="G386" s="85">
        <v>-0.51</v>
      </c>
    </row>
    <row r="387" spans="1:7" ht="12">
      <c r="A387" s="85">
        <v>2386</v>
      </c>
      <c r="B387" s="85">
        <v>0.19</v>
      </c>
      <c r="C387" s="85">
        <v>0.2</v>
      </c>
      <c r="D387" s="85">
        <v>0.12</v>
      </c>
      <c r="E387" s="85">
        <v>-0.19</v>
      </c>
      <c r="F387" s="85">
        <v>-0.54</v>
      </c>
      <c r="G387" s="85">
        <v>-0.53</v>
      </c>
    </row>
    <row r="388" spans="1:7" ht="12">
      <c r="A388" s="85">
        <v>2387</v>
      </c>
      <c r="B388" s="85">
        <v>0.2</v>
      </c>
      <c r="C388" s="85">
        <v>0.19</v>
      </c>
      <c r="D388" s="85">
        <v>0.12</v>
      </c>
      <c r="E388" s="85">
        <v>-0.14</v>
      </c>
      <c r="F388" s="85">
        <v>-0.52</v>
      </c>
      <c r="G388" s="85">
        <v>-0.51</v>
      </c>
    </row>
    <row r="389" spans="1:7" ht="12">
      <c r="A389" s="85">
        <v>2388</v>
      </c>
      <c r="B389" s="85">
        <v>0.2</v>
      </c>
      <c r="C389" s="85">
        <v>0.19</v>
      </c>
      <c r="D389" s="85">
        <v>0.13</v>
      </c>
      <c r="E389" s="85">
        <v>-0.15</v>
      </c>
      <c r="F389" s="85">
        <v>-0.53</v>
      </c>
      <c r="G389" s="85">
        <v>-0.51</v>
      </c>
    </row>
    <row r="390" spans="1:7" ht="12">
      <c r="A390" s="85">
        <v>2389</v>
      </c>
      <c r="B390" s="85">
        <v>0.19</v>
      </c>
      <c r="C390" s="85">
        <v>0.17</v>
      </c>
      <c r="D390" s="85">
        <v>0.13</v>
      </c>
      <c r="E390" s="85">
        <v>-0.12</v>
      </c>
      <c r="F390" s="85">
        <v>-0.5</v>
      </c>
      <c r="G390" s="85">
        <v>-0.5</v>
      </c>
    </row>
    <row r="391" spans="1:7" ht="12">
      <c r="A391" s="85">
        <v>2390</v>
      </c>
      <c r="B391" s="85">
        <v>0.19</v>
      </c>
      <c r="C391" s="85">
        <v>0.17</v>
      </c>
      <c r="D391" s="85">
        <v>0.13</v>
      </c>
      <c r="E391" s="85">
        <v>-0.15</v>
      </c>
      <c r="F391" s="85">
        <v>-0.53</v>
      </c>
      <c r="G391" s="85">
        <v>-0.51</v>
      </c>
    </row>
    <row r="392" spans="1:7" ht="12">
      <c r="A392" s="85">
        <v>2391</v>
      </c>
      <c r="B392" s="85">
        <v>0.19</v>
      </c>
      <c r="C392" s="85">
        <v>0.18</v>
      </c>
      <c r="D392" s="85">
        <v>0.14</v>
      </c>
      <c r="E392" s="85">
        <v>-0.11</v>
      </c>
      <c r="F392" s="85">
        <v>-0.5</v>
      </c>
      <c r="G392" s="85">
        <v>-0.5</v>
      </c>
    </row>
    <row r="393" spans="1:7" ht="12">
      <c r="A393" s="85">
        <v>2392</v>
      </c>
      <c r="B393" s="85">
        <v>0.18</v>
      </c>
      <c r="C393" s="85">
        <v>0.17</v>
      </c>
      <c r="D393" s="85">
        <v>0.13</v>
      </c>
      <c r="E393" s="85">
        <v>-0.11</v>
      </c>
      <c r="F393" s="85">
        <v>-0.52</v>
      </c>
      <c r="G393" s="85">
        <v>-0.52</v>
      </c>
    </row>
    <row r="394" spans="1:7" ht="12">
      <c r="A394" s="85">
        <v>2393</v>
      </c>
      <c r="B394" s="85">
        <v>0.2</v>
      </c>
      <c r="C394" s="85">
        <v>0.17</v>
      </c>
      <c r="D394" s="85">
        <v>0.14</v>
      </c>
      <c r="E394" s="85">
        <v>-0.09</v>
      </c>
      <c r="F394" s="85">
        <v>-0.51</v>
      </c>
      <c r="G394" s="85">
        <v>-0.48</v>
      </c>
    </row>
    <row r="395" spans="1:7" ht="12">
      <c r="A395" s="85">
        <v>2394</v>
      </c>
      <c r="B395" s="85">
        <v>0.19</v>
      </c>
      <c r="C395" s="85">
        <v>0.16</v>
      </c>
      <c r="D395" s="85">
        <v>0.14</v>
      </c>
      <c r="E395" s="85">
        <v>-0.09</v>
      </c>
      <c r="F395" s="85">
        <v>-0.51</v>
      </c>
      <c r="G395" s="85">
        <v>-0.5</v>
      </c>
    </row>
    <row r="396" spans="1:7" ht="12">
      <c r="A396" s="85">
        <v>2395</v>
      </c>
      <c r="B396" s="85">
        <v>0.19</v>
      </c>
      <c r="C396" s="85">
        <v>0.17</v>
      </c>
      <c r="D396" s="85">
        <v>0.14</v>
      </c>
      <c r="E396" s="85">
        <v>-0.04</v>
      </c>
      <c r="F396" s="85">
        <v>-0.49</v>
      </c>
      <c r="G396" s="85">
        <v>-0.49</v>
      </c>
    </row>
    <row r="397" spans="1:7" ht="12">
      <c r="A397" s="85">
        <v>2396</v>
      </c>
      <c r="B397" s="85">
        <v>0.19</v>
      </c>
      <c r="C397" s="85">
        <v>0.18</v>
      </c>
      <c r="D397" s="85">
        <v>0.13</v>
      </c>
      <c r="E397" s="85">
        <v>-0.05</v>
      </c>
      <c r="F397" s="85">
        <v>-0.51</v>
      </c>
      <c r="G397" s="85">
        <v>-0.5</v>
      </c>
    </row>
    <row r="398" spans="1:7" ht="12">
      <c r="A398" s="85">
        <v>2397</v>
      </c>
      <c r="B398" s="85">
        <v>0.2</v>
      </c>
      <c r="C398" s="85">
        <v>0.19</v>
      </c>
      <c r="D398" s="85">
        <v>0.13</v>
      </c>
      <c r="E398" s="85">
        <v>-0.04</v>
      </c>
      <c r="F398" s="85">
        <v>-0.52</v>
      </c>
      <c r="G398" s="85">
        <v>-0.46</v>
      </c>
    </row>
    <row r="399" spans="1:7" ht="12">
      <c r="A399" s="85">
        <v>2398</v>
      </c>
      <c r="B399" s="85">
        <v>0.19</v>
      </c>
      <c r="C399" s="85">
        <v>0.19</v>
      </c>
      <c r="D399" s="85">
        <v>0.12</v>
      </c>
      <c r="E399" s="85">
        <v>-0.06</v>
      </c>
      <c r="F399" s="85">
        <v>-0.53</v>
      </c>
      <c r="G399" s="85">
        <v>-0.52</v>
      </c>
    </row>
    <row r="400" spans="1:7" ht="12">
      <c r="A400" s="85">
        <v>2399</v>
      </c>
      <c r="B400" s="85">
        <v>0.19</v>
      </c>
      <c r="C400" s="85">
        <v>0.18</v>
      </c>
      <c r="D400" s="85">
        <v>0.12</v>
      </c>
      <c r="E400" s="85">
        <v>-0.03</v>
      </c>
      <c r="F400" s="85">
        <v>-0.51</v>
      </c>
      <c r="G400" s="85">
        <v>-0.5</v>
      </c>
    </row>
    <row r="401" spans="1:7" ht="12">
      <c r="A401" s="85">
        <v>2400</v>
      </c>
      <c r="B401" s="85">
        <v>0.19</v>
      </c>
      <c r="C401" s="85">
        <v>0.17</v>
      </c>
      <c r="D401" s="85">
        <v>0.12</v>
      </c>
      <c r="E401" s="85">
        <v>-0.03</v>
      </c>
      <c r="F401" s="85">
        <v>-0.52</v>
      </c>
      <c r="G401" s="85">
        <v>-0.49</v>
      </c>
    </row>
    <row r="402" spans="1:7" ht="12">
      <c r="A402" s="85">
        <v>2401</v>
      </c>
      <c r="E402" s="85">
        <v>0</v>
      </c>
      <c r="F402" s="85">
        <v>-0.48</v>
      </c>
      <c r="G402" s="85">
        <v>-0.5</v>
      </c>
    </row>
    <row r="403" spans="1:7" ht="12">
      <c r="A403" s="85">
        <v>2402</v>
      </c>
      <c r="E403" s="85">
        <v>-0.01</v>
      </c>
      <c r="F403" s="85">
        <v>-0.52</v>
      </c>
      <c r="G403" s="85">
        <v>-0.51</v>
      </c>
    </row>
    <row r="404" spans="1:7" ht="12">
      <c r="A404" s="85">
        <v>2403</v>
      </c>
      <c r="E404" s="85">
        <v>0.01</v>
      </c>
      <c r="F404" s="85">
        <v>-0.49</v>
      </c>
      <c r="G404" s="85">
        <v>-0.48</v>
      </c>
    </row>
    <row r="405" spans="1:7" ht="12">
      <c r="A405" s="85">
        <v>2404</v>
      </c>
      <c r="E405" s="85">
        <v>0.01</v>
      </c>
      <c r="F405" s="85">
        <v>-0.48</v>
      </c>
      <c r="G405" s="85">
        <v>-0.51</v>
      </c>
    </row>
    <row r="406" spans="1:7" ht="12">
      <c r="A406" s="85">
        <v>2405</v>
      </c>
      <c r="E406" s="85">
        <v>0.01</v>
      </c>
      <c r="F406" s="85">
        <v>-0.5</v>
      </c>
      <c r="G406" s="85">
        <v>-0.48</v>
      </c>
    </row>
    <row r="407" spans="1:7" ht="12">
      <c r="A407" s="85">
        <v>2406</v>
      </c>
      <c r="E407" s="85">
        <v>0.01</v>
      </c>
      <c r="F407" s="85">
        <v>-0.48</v>
      </c>
      <c r="G407" s="85">
        <v>-0.5</v>
      </c>
    </row>
    <row r="408" spans="1:7" ht="12">
      <c r="A408" s="85">
        <v>2407</v>
      </c>
      <c r="E408" s="85">
        <v>0.04</v>
      </c>
      <c r="F408" s="85">
        <v>-0.47</v>
      </c>
      <c r="G408" s="85">
        <v>-0.49</v>
      </c>
    </row>
    <row r="409" spans="1:7" ht="12">
      <c r="A409" s="85">
        <v>2408</v>
      </c>
      <c r="E409" s="85">
        <v>0.02</v>
      </c>
      <c r="F409" s="85">
        <v>-0.45</v>
      </c>
      <c r="G409" s="85">
        <v>-0.49</v>
      </c>
    </row>
    <row r="410" spans="1:7" ht="12">
      <c r="A410" s="85">
        <v>2409</v>
      </c>
      <c r="E410" s="85">
        <v>0.03</v>
      </c>
      <c r="F410" s="85">
        <v>-0.48</v>
      </c>
      <c r="G410" s="85">
        <v>-0.51</v>
      </c>
    </row>
    <row r="411" spans="1:7" ht="12">
      <c r="A411" s="85">
        <v>2410</v>
      </c>
      <c r="E411" s="85">
        <v>0.03</v>
      </c>
      <c r="F411" s="85">
        <v>-0.49</v>
      </c>
      <c r="G411" s="85">
        <v>-0.51</v>
      </c>
    </row>
    <row r="412" spans="1:7" ht="12">
      <c r="A412" s="85">
        <v>2411</v>
      </c>
      <c r="E412" s="85">
        <v>0.04</v>
      </c>
      <c r="F412" s="85">
        <v>-0.48</v>
      </c>
      <c r="G412" s="85">
        <v>-0.5</v>
      </c>
    </row>
    <row r="413" spans="1:7" ht="12">
      <c r="A413" s="85">
        <v>2412</v>
      </c>
      <c r="E413" s="85">
        <v>0.04</v>
      </c>
      <c r="F413" s="85">
        <v>-0.46</v>
      </c>
      <c r="G413" s="85">
        <v>-0.53</v>
      </c>
    </row>
    <row r="414" spans="1:7" ht="12">
      <c r="A414" s="85">
        <v>2413</v>
      </c>
      <c r="E414" s="85">
        <v>0.05</v>
      </c>
      <c r="F414" s="85">
        <v>-0.47</v>
      </c>
      <c r="G414" s="85">
        <v>-0.49</v>
      </c>
    </row>
    <row r="415" spans="1:7" ht="12">
      <c r="A415" s="85">
        <v>2414</v>
      </c>
      <c r="E415" s="85">
        <v>0.04</v>
      </c>
      <c r="F415" s="85">
        <v>-0.47</v>
      </c>
      <c r="G415" s="85">
        <v>-0.5</v>
      </c>
    </row>
    <row r="416" spans="1:7" ht="12">
      <c r="A416" s="85">
        <v>2415</v>
      </c>
      <c r="E416" s="85">
        <v>0.05</v>
      </c>
      <c r="F416" s="85">
        <v>-0.47</v>
      </c>
      <c r="G416" s="85">
        <v>-0.49</v>
      </c>
    </row>
    <row r="417" spans="1:7" ht="12">
      <c r="A417" s="85">
        <v>2416</v>
      </c>
      <c r="E417" s="85">
        <v>0.03</v>
      </c>
      <c r="F417" s="85">
        <v>-0.47</v>
      </c>
      <c r="G417" s="85">
        <v>-0.53</v>
      </c>
    </row>
    <row r="418" spans="1:7" ht="12">
      <c r="A418" s="85">
        <v>2417</v>
      </c>
      <c r="E418" s="85">
        <v>0.05</v>
      </c>
      <c r="F418" s="85">
        <v>-0.46</v>
      </c>
      <c r="G418" s="85">
        <v>-0.51</v>
      </c>
    </row>
    <row r="419" spans="1:7" ht="12">
      <c r="A419" s="85">
        <v>2418</v>
      </c>
      <c r="E419" s="85">
        <v>0.05</v>
      </c>
      <c r="F419" s="85">
        <v>-0.46</v>
      </c>
      <c r="G419" s="85">
        <v>-0.5</v>
      </c>
    </row>
    <row r="420" spans="1:7" ht="12">
      <c r="A420" s="85">
        <v>2419</v>
      </c>
      <c r="E420" s="85">
        <v>0.06</v>
      </c>
      <c r="F420" s="85">
        <v>-0.45</v>
      </c>
      <c r="G420" s="85">
        <v>-0.5</v>
      </c>
    </row>
    <row r="421" spans="1:7" ht="12">
      <c r="A421" s="85">
        <v>2420</v>
      </c>
      <c r="E421" s="85">
        <v>0.06</v>
      </c>
      <c r="F421" s="85">
        <v>-0.45</v>
      </c>
      <c r="G421" s="85">
        <v>-0.51</v>
      </c>
    </row>
    <row r="422" spans="1:7" ht="12">
      <c r="A422" s="85">
        <v>2421</v>
      </c>
      <c r="E422" s="85">
        <v>0.07</v>
      </c>
      <c r="F422" s="85">
        <v>-0.45</v>
      </c>
      <c r="G422" s="85">
        <v>-0.5</v>
      </c>
    </row>
    <row r="423" spans="1:7" ht="12">
      <c r="A423" s="85">
        <v>2422</v>
      </c>
      <c r="E423" s="85">
        <v>0.06</v>
      </c>
      <c r="F423" s="85">
        <v>-0.44</v>
      </c>
      <c r="G423" s="85">
        <v>-0.52</v>
      </c>
    </row>
    <row r="424" spans="1:7" ht="12">
      <c r="A424" s="85">
        <v>2423</v>
      </c>
      <c r="E424" s="85">
        <v>0.06</v>
      </c>
      <c r="F424" s="85">
        <v>-0.45</v>
      </c>
      <c r="G424" s="85">
        <v>-0.51</v>
      </c>
    </row>
    <row r="425" spans="1:7" ht="12">
      <c r="A425" s="85">
        <v>2424</v>
      </c>
      <c r="E425" s="85">
        <v>0.06</v>
      </c>
      <c r="F425" s="85">
        <v>-0.44</v>
      </c>
      <c r="G425" s="85">
        <v>-0.51</v>
      </c>
    </row>
    <row r="426" spans="1:7" ht="12">
      <c r="A426" s="85">
        <v>2425</v>
      </c>
      <c r="E426" s="85">
        <v>0.06</v>
      </c>
      <c r="F426" s="85">
        <v>-0.44</v>
      </c>
      <c r="G426" s="85">
        <v>-0.5</v>
      </c>
    </row>
    <row r="427" spans="1:7" ht="12">
      <c r="A427" s="85">
        <v>2426</v>
      </c>
      <c r="E427" s="85">
        <v>0.05</v>
      </c>
      <c r="F427" s="85">
        <v>-0.42</v>
      </c>
      <c r="G427" s="85">
        <v>-0.48</v>
      </c>
    </row>
    <row r="428" spans="1:7" ht="12">
      <c r="A428" s="85">
        <v>2427</v>
      </c>
      <c r="E428" s="85">
        <v>0.06</v>
      </c>
      <c r="F428" s="85">
        <v>-0.42</v>
      </c>
      <c r="G428" s="85">
        <v>-0.49</v>
      </c>
    </row>
    <row r="429" spans="1:7" ht="12">
      <c r="A429" s="85">
        <v>2428</v>
      </c>
      <c r="E429" s="85">
        <v>0.05</v>
      </c>
      <c r="F429" s="85">
        <v>-0.41</v>
      </c>
      <c r="G429" s="85">
        <v>-0.5</v>
      </c>
    </row>
    <row r="430" spans="1:7" ht="12">
      <c r="A430" s="85">
        <v>2429</v>
      </c>
      <c r="E430" s="85">
        <v>0.06</v>
      </c>
      <c r="F430" s="85">
        <v>-0.41</v>
      </c>
      <c r="G430" s="85">
        <v>-0.49</v>
      </c>
    </row>
    <row r="431" spans="1:7" ht="12">
      <c r="A431" s="85">
        <v>2430</v>
      </c>
      <c r="E431" s="85">
        <v>0.05</v>
      </c>
      <c r="F431" s="85">
        <v>-0.42</v>
      </c>
      <c r="G431" s="85">
        <v>-0.47</v>
      </c>
    </row>
    <row r="432" spans="1:7" ht="12">
      <c r="A432" s="85">
        <v>2431</v>
      </c>
      <c r="E432" s="85">
        <v>0.06</v>
      </c>
      <c r="F432" s="85">
        <v>-0.37</v>
      </c>
      <c r="G432" s="85">
        <v>-0.48</v>
      </c>
    </row>
    <row r="433" spans="1:7" ht="12">
      <c r="A433" s="85">
        <v>2432</v>
      </c>
      <c r="E433" s="85">
        <v>0.06</v>
      </c>
      <c r="F433" s="85">
        <v>-0.4</v>
      </c>
      <c r="G433" s="85">
        <v>-0.47</v>
      </c>
    </row>
    <row r="434" spans="1:7" ht="12">
      <c r="A434" s="85">
        <v>2433</v>
      </c>
      <c r="E434" s="85">
        <v>0.06</v>
      </c>
      <c r="F434" s="85">
        <v>-0.37</v>
      </c>
      <c r="G434" s="85">
        <v>-0.48</v>
      </c>
    </row>
    <row r="435" spans="1:7" ht="12">
      <c r="A435" s="85">
        <v>2434</v>
      </c>
      <c r="E435" s="85">
        <v>0.06</v>
      </c>
      <c r="F435" s="85">
        <v>-0.4</v>
      </c>
      <c r="G435" s="85">
        <v>-0.5</v>
      </c>
    </row>
    <row r="436" spans="1:7" ht="12">
      <c r="A436" s="85">
        <v>2435</v>
      </c>
      <c r="E436" s="85">
        <v>0.06</v>
      </c>
      <c r="F436" s="85">
        <v>-0.37</v>
      </c>
      <c r="G436" s="85">
        <v>-0.47</v>
      </c>
    </row>
    <row r="437" spans="1:7" ht="12">
      <c r="A437" s="85">
        <v>2436</v>
      </c>
      <c r="E437" s="85">
        <v>0.06</v>
      </c>
      <c r="F437" s="85">
        <v>-0.39</v>
      </c>
      <c r="G437" s="85">
        <v>-0.46</v>
      </c>
    </row>
    <row r="438" spans="1:7" ht="12">
      <c r="A438" s="85">
        <v>2437</v>
      </c>
      <c r="E438" s="85">
        <v>0.07</v>
      </c>
      <c r="F438" s="85">
        <v>-0.37</v>
      </c>
      <c r="G438" s="85">
        <v>-0.48</v>
      </c>
    </row>
    <row r="439" spans="1:7" ht="12">
      <c r="A439" s="85">
        <v>2438</v>
      </c>
      <c r="E439" s="85">
        <v>0.07</v>
      </c>
      <c r="F439" s="85">
        <v>-0.38</v>
      </c>
      <c r="G439" s="85">
        <v>-0.47</v>
      </c>
    </row>
    <row r="440" spans="1:7" ht="12">
      <c r="A440" s="85">
        <v>2439</v>
      </c>
      <c r="E440" s="85">
        <v>0.08</v>
      </c>
      <c r="F440" s="85">
        <v>-0.38</v>
      </c>
      <c r="G440" s="85">
        <v>-0.46</v>
      </c>
    </row>
    <row r="441" spans="1:7" ht="12">
      <c r="A441" s="85">
        <v>2440</v>
      </c>
      <c r="E441" s="85">
        <v>0.07</v>
      </c>
      <c r="F441" s="85">
        <v>-0.39</v>
      </c>
      <c r="G441" s="85">
        <v>-0.49</v>
      </c>
    </row>
    <row r="442" spans="1:7" ht="12">
      <c r="A442" s="85">
        <v>2441</v>
      </c>
      <c r="E442" s="85">
        <v>0.06</v>
      </c>
      <c r="F442" s="85">
        <v>-0.37</v>
      </c>
      <c r="G442" s="85">
        <v>-0.47</v>
      </c>
    </row>
    <row r="443" spans="1:7" ht="12">
      <c r="A443" s="85">
        <v>2442</v>
      </c>
      <c r="E443" s="85">
        <v>0.07</v>
      </c>
      <c r="F443" s="85">
        <v>-0.36</v>
      </c>
      <c r="G443" s="85">
        <v>-0.47</v>
      </c>
    </row>
    <row r="444" spans="1:7" ht="12">
      <c r="A444" s="85">
        <v>2443</v>
      </c>
      <c r="E444" s="85">
        <v>0.07</v>
      </c>
      <c r="F444" s="85">
        <v>-0.37</v>
      </c>
      <c r="G444" s="85">
        <v>-0.46</v>
      </c>
    </row>
    <row r="445" spans="1:7" ht="12">
      <c r="A445" s="85">
        <v>2444</v>
      </c>
      <c r="E445" s="85">
        <v>0.07</v>
      </c>
      <c r="F445" s="85">
        <v>-0.35</v>
      </c>
      <c r="G445" s="85">
        <v>-0.46</v>
      </c>
    </row>
    <row r="446" spans="1:7" ht="12">
      <c r="A446" s="85">
        <v>2445</v>
      </c>
      <c r="E446" s="85">
        <v>0.08</v>
      </c>
      <c r="F446" s="85">
        <v>-0.34</v>
      </c>
      <c r="G446" s="85">
        <v>-0.48</v>
      </c>
    </row>
    <row r="447" spans="1:7" ht="12">
      <c r="A447" s="85">
        <v>2446</v>
      </c>
      <c r="E447" s="85">
        <v>0.08</v>
      </c>
      <c r="F447" s="85">
        <v>-0.34</v>
      </c>
      <c r="G447" s="85">
        <v>-0.47</v>
      </c>
    </row>
    <row r="448" spans="1:7" ht="12">
      <c r="A448" s="85">
        <v>2447</v>
      </c>
      <c r="E448" s="85">
        <v>0.07</v>
      </c>
      <c r="F448" s="85">
        <v>-0.33</v>
      </c>
      <c r="G448" s="85">
        <v>-0.42</v>
      </c>
    </row>
    <row r="449" spans="1:7" ht="12">
      <c r="A449" s="85">
        <v>2448</v>
      </c>
      <c r="E449" s="85">
        <v>0.07</v>
      </c>
      <c r="F449" s="85">
        <v>-0.32</v>
      </c>
      <c r="G449" s="85">
        <v>-0.42</v>
      </c>
    </row>
    <row r="450" spans="1:7" ht="12">
      <c r="A450" s="85">
        <v>2449</v>
      </c>
      <c r="E450" s="85">
        <v>0.08</v>
      </c>
      <c r="F450" s="85">
        <v>-0.33</v>
      </c>
      <c r="G450" s="85">
        <v>-0.41</v>
      </c>
    </row>
    <row r="451" spans="1:7" ht="12">
      <c r="A451" s="85">
        <v>2450</v>
      </c>
      <c r="E451" s="85">
        <v>0.07</v>
      </c>
      <c r="F451" s="85">
        <v>-0.34</v>
      </c>
      <c r="G451" s="85">
        <v>-0.41</v>
      </c>
    </row>
    <row r="452" spans="1:7" ht="12">
      <c r="A452" s="85">
        <v>2451</v>
      </c>
      <c r="E452" s="85">
        <v>0.08</v>
      </c>
      <c r="F452" s="85">
        <v>-0.3</v>
      </c>
      <c r="G452" s="85">
        <v>-0.39</v>
      </c>
    </row>
    <row r="453" spans="1:7" ht="12">
      <c r="A453" s="85">
        <v>2452</v>
      </c>
      <c r="E453" s="85">
        <v>0.08</v>
      </c>
      <c r="F453" s="85">
        <v>-0.3</v>
      </c>
      <c r="G453" s="85">
        <v>-0.4</v>
      </c>
    </row>
    <row r="454" spans="1:7" ht="12">
      <c r="A454" s="85">
        <v>2453</v>
      </c>
      <c r="E454" s="85">
        <v>0.09</v>
      </c>
      <c r="F454" s="85">
        <v>-0.29</v>
      </c>
      <c r="G454" s="85">
        <v>-0.38</v>
      </c>
    </row>
    <row r="455" spans="1:7" ht="12">
      <c r="A455" s="85">
        <v>2454</v>
      </c>
      <c r="E455" s="85">
        <v>0.08</v>
      </c>
      <c r="F455" s="85">
        <v>-0.3</v>
      </c>
      <c r="G455" s="85">
        <v>-0.41</v>
      </c>
    </row>
    <row r="456" spans="1:7" ht="12">
      <c r="A456" s="85">
        <v>2455</v>
      </c>
      <c r="E456" s="85">
        <v>0.09</v>
      </c>
      <c r="F456" s="85">
        <v>-0.29</v>
      </c>
      <c r="G456" s="85">
        <v>-0.42</v>
      </c>
    </row>
    <row r="457" spans="1:7" ht="12">
      <c r="A457" s="85">
        <v>2456</v>
      </c>
      <c r="E457" s="85">
        <v>0.08</v>
      </c>
      <c r="F457" s="85">
        <v>-0.29</v>
      </c>
      <c r="G457" s="85">
        <v>-0.39</v>
      </c>
    </row>
    <row r="458" spans="1:7" ht="12">
      <c r="A458" s="85">
        <v>2457</v>
      </c>
      <c r="E458" s="85">
        <v>0.09</v>
      </c>
      <c r="F458" s="85">
        <v>-0.28</v>
      </c>
      <c r="G458" s="85">
        <v>-0.41</v>
      </c>
    </row>
    <row r="459" spans="1:7" ht="12">
      <c r="A459" s="85">
        <v>2458</v>
      </c>
      <c r="E459" s="85">
        <v>0.07</v>
      </c>
      <c r="F459" s="85">
        <v>-0.26</v>
      </c>
      <c r="G459" s="85">
        <v>-0.4</v>
      </c>
    </row>
    <row r="460" spans="1:7" ht="12">
      <c r="A460" s="85">
        <v>2459</v>
      </c>
      <c r="E460" s="85">
        <v>0.09</v>
      </c>
      <c r="F460" s="85">
        <v>-0.25</v>
      </c>
      <c r="G460" s="85">
        <v>-0.41</v>
      </c>
    </row>
    <row r="461" spans="1:7" ht="12">
      <c r="A461" s="85">
        <v>2460</v>
      </c>
      <c r="E461" s="85">
        <v>0.08</v>
      </c>
      <c r="F461" s="85">
        <v>-0.26</v>
      </c>
      <c r="G461" s="85">
        <v>-0.41</v>
      </c>
    </row>
    <row r="462" spans="1:7" ht="12">
      <c r="A462" s="85">
        <v>2461</v>
      </c>
      <c r="E462" s="85">
        <v>0.08</v>
      </c>
      <c r="F462" s="85">
        <v>-0.24</v>
      </c>
      <c r="G462" s="85">
        <v>-0.4</v>
      </c>
    </row>
    <row r="463" spans="1:7" ht="12">
      <c r="A463" s="85">
        <v>2462</v>
      </c>
      <c r="E463" s="85">
        <v>0.07</v>
      </c>
      <c r="F463" s="85">
        <v>-0.24</v>
      </c>
      <c r="G463" s="85">
        <v>-0.42</v>
      </c>
    </row>
    <row r="464" spans="1:7" ht="12">
      <c r="A464" s="85">
        <v>2463</v>
      </c>
      <c r="E464" s="85">
        <v>0.09</v>
      </c>
      <c r="F464" s="85">
        <v>-0.24</v>
      </c>
      <c r="G464" s="85">
        <v>-0.4</v>
      </c>
    </row>
    <row r="465" spans="1:7" ht="12">
      <c r="A465" s="85">
        <v>2464</v>
      </c>
      <c r="E465" s="85">
        <v>0.08</v>
      </c>
      <c r="F465" s="85">
        <v>-0.26</v>
      </c>
      <c r="G465" s="85">
        <v>-0.39</v>
      </c>
    </row>
    <row r="466" spans="1:7" ht="12">
      <c r="A466" s="85">
        <v>2465</v>
      </c>
      <c r="E466" s="85">
        <v>0.08</v>
      </c>
      <c r="F466" s="85">
        <v>-0.24</v>
      </c>
      <c r="G466" s="85">
        <v>-0.39</v>
      </c>
    </row>
    <row r="467" spans="1:7" ht="12">
      <c r="A467" s="85">
        <v>2466</v>
      </c>
      <c r="E467" s="85">
        <v>0.07</v>
      </c>
      <c r="F467" s="85">
        <v>-0.24</v>
      </c>
      <c r="G467" s="85">
        <v>-0.39</v>
      </c>
    </row>
    <row r="468" spans="1:7" ht="12">
      <c r="A468" s="85">
        <v>2467</v>
      </c>
      <c r="E468" s="85">
        <v>0.1</v>
      </c>
      <c r="F468" s="85">
        <v>-0.21</v>
      </c>
      <c r="G468" s="85">
        <v>-0.38</v>
      </c>
    </row>
    <row r="469" spans="1:7" ht="12">
      <c r="A469" s="85">
        <v>2468</v>
      </c>
      <c r="E469" s="85">
        <v>0.08</v>
      </c>
      <c r="F469" s="85">
        <v>-0.23</v>
      </c>
      <c r="G469" s="85">
        <v>-0.4</v>
      </c>
    </row>
    <row r="470" spans="1:7" ht="12">
      <c r="A470" s="85">
        <v>2469</v>
      </c>
      <c r="E470" s="85">
        <v>0.09</v>
      </c>
      <c r="F470" s="85">
        <v>-0.21</v>
      </c>
      <c r="G470" s="85">
        <v>-0.4</v>
      </c>
    </row>
    <row r="471" spans="1:7" ht="12">
      <c r="A471" s="85">
        <v>2470</v>
      </c>
      <c r="E471" s="85">
        <v>0.08</v>
      </c>
      <c r="F471" s="85">
        <v>-0.21</v>
      </c>
      <c r="G471" s="85">
        <v>-0.39</v>
      </c>
    </row>
    <row r="472" spans="1:7" ht="12">
      <c r="A472" s="85">
        <v>2471</v>
      </c>
      <c r="E472" s="85">
        <v>0.09</v>
      </c>
      <c r="F472" s="85">
        <v>-0.18</v>
      </c>
      <c r="G472" s="85">
        <v>-0.38</v>
      </c>
    </row>
    <row r="473" spans="1:7" ht="12">
      <c r="A473" s="85">
        <v>2472</v>
      </c>
      <c r="E473" s="85">
        <v>0.09</v>
      </c>
      <c r="F473" s="85">
        <v>-0.2</v>
      </c>
      <c r="G473" s="85">
        <v>-0.39</v>
      </c>
    </row>
    <row r="474" spans="1:7" ht="12">
      <c r="A474" s="85">
        <v>2473</v>
      </c>
      <c r="E474" s="85">
        <v>0.11</v>
      </c>
      <c r="F474" s="85">
        <v>-0.17</v>
      </c>
      <c r="G474" s="85">
        <v>-0.37</v>
      </c>
    </row>
    <row r="475" spans="1:7" ht="12">
      <c r="A475" s="85">
        <v>2474</v>
      </c>
      <c r="E475" s="85">
        <v>0.1</v>
      </c>
      <c r="F475" s="85">
        <v>-0.18</v>
      </c>
      <c r="G475" s="85">
        <v>-0.41</v>
      </c>
    </row>
    <row r="476" spans="1:7" ht="12">
      <c r="A476" s="85">
        <v>2475</v>
      </c>
      <c r="E476" s="85">
        <v>0.11</v>
      </c>
      <c r="F476" s="85">
        <v>-0.14</v>
      </c>
      <c r="G476" s="85">
        <v>-0.39</v>
      </c>
    </row>
    <row r="477" spans="1:7" ht="12">
      <c r="A477" s="85">
        <v>2476</v>
      </c>
      <c r="E477" s="85">
        <v>0.09</v>
      </c>
      <c r="F477" s="85">
        <v>-0.16</v>
      </c>
      <c r="G477" s="85">
        <v>-0.39</v>
      </c>
    </row>
    <row r="478" spans="1:7" ht="12">
      <c r="A478" s="85">
        <v>2477</v>
      </c>
      <c r="E478" s="85">
        <v>0.09</v>
      </c>
      <c r="F478" s="85">
        <v>-0.14</v>
      </c>
      <c r="G478" s="85">
        <v>-0.41</v>
      </c>
    </row>
    <row r="479" spans="1:7" ht="12">
      <c r="A479" s="85">
        <v>2478</v>
      </c>
      <c r="E479" s="85">
        <v>0.1</v>
      </c>
      <c r="F479" s="85">
        <v>-0.15</v>
      </c>
      <c r="G479" s="85">
        <v>-0.41</v>
      </c>
    </row>
    <row r="480" spans="1:7" ht="12">
      <c r="A480" s="85">
        <v>2479</v>
      </c>
      <c r="E480" s="85">
        <v>0.1</v>
      </c>
      <c r="F480" s="85">
        <v>-0.13</v>
      </c>
      <c r="G480" s="85">
        <v>-0.41</v>
      </c>
    </row>
    <row r="481" spans="1:7" ht="12">
      <c r="A481" s="85">
        <v>2480</v>
      </c>
      <c r="E481" s="85">
        <v>0.1</v>
      </c>
      <c r="F481" s="85">
        <v>-0.15</v>
      </c>
      <c r="G481" s="85">
        <v>-0.44</v>
      </c>
    </row>
    <row r="482" spans="1:7" ht="12">
      <c r="A482" s="85">
        <v>2481</v>
      </c>
      <c r="E482" s="85">
        <v>0.11</v>
      </c>
      <c r="F482" s="85">
        <v>-0.13</v>
      </c>
      <c r="G482" s="85">
        <v>-0.41</v>
      </c>
    </row>
    <row r="483" spans="1:7" ht="12">
      <c r="A483" s="85">
        <v>2482</v>
      </c>
      <c r="E483" s="85">
        <v>0.1</v>
      </c>
      <c r="F483" s="85">
        <v>-0.13</v>
      </c>
      <c r="G483" s="85">
        <v>-0.43</v>
      </c>
    </row>
    <row r="484" spans="1:7" ht="12">
      <c r="A484" s="85">
        <v>2483</v>
      </c>
      <c r="E484" s="85">
        <v>0.1</v>
      </c>
      <c r="F484" s="85">
        <v>-0.09</v>
      </c>
      <c r="G484" s="85">
        <v>-0.4</v>
      </c>
    </row>
    <row r="485" spans="1:7" ht="12">
      <c r="A485" s="85">
        <v>2484</v>
      </c>
      <c r="E485" s="85">
        <v>0.09</v>
      </c>
      <c r="F485" s="85">
        <v>-0.1</v>
      </c>
      <c r="G485" s="85">
        <v>-0.44</v>
      </c>
    </row>
    <row r="486" spans="1:7" ht="12">
      <c r="A486" s="85">
        <v>2485</v>
      </c>
      <c r="E486" s="85">
        <v>0.11</v>
      </c>
      <c r="F486" s="85">
        <v>-0.12</v>
      </c>
      <c r="G486" s="85">
        <v>-0.4</v>
      </c>
    </row>
    <row r="487" spans="1:7" ht="12">
      <c r="A487" s="85">
        <v>2486</v>
      </c>
      <c r="E487" s="85">
        <v>0.11</v>
      </c>
      <c r="F487" s="85">
        <v>-0.1</v>
      </c>
      <c r="G487" s="85">
        <v>-0.41</v>
      </c>
    </row>
    <row r="488" spans="1:7" ht="12">
      <c r="A488" s="85">
        <v>2487</v>
      </c>
      <c r="E488" s="85">
        <v>0.1</v>
      </c>
      <c r="F488" s="85">
        <v>-0.09</v>
      </c>
      <c r="G488" s="85">
        <v>-0.39</v>
      </c>
    </row>
    <row r="489" spans="1:7" ht="12">
      <c r="A489" s="85">
        <v>2488</v>
      </c>
      <c r="E489" s="85">
        <v>0.09</v>
      </c>
      <c r="F489" s="85">
        <v>-0.1</v>
      </c>
      <c r="G489" s="85">
        <v>-0.39</v>
      </c>
    </row>
    <row r="490" spans="1:7" ht="12">
      <c r="A490" s="85">
        <v>2489</v>
      </c>
      <c r="E490" s="85">
        <v>0.1</v>
      </c>
      <c r="F490" s="85">
        <v>-0.07</v>
      </c>
      <c r="G490" s="85">
        <v>-0.39</v>
      </c>
    </row>
    <row r="491" spans="1:7" ht="12">
      <c r="A491" s="85">
        <v>2490</v>
      </c>
      <c r="E491" s="85">
        <v>0.1</v>
      </c>
      <c r="F491" s="85">
        <v>-0.09</v>
      </c>
      <c r="G491" s="85">
        <v>-0.41</v>
      </c>
    </row>
    <row r="492" spans="1:7" ht="12">
      <c r="A492" s="85">
        <v>2491</v>
      </c>
      <c r="E492" s="85">
        <v>0.11</v>
      </c>
      <c r="F492" s="85">
        <v>-0.06</v>
      </c>
      <c r="G492" s="85">
        <v>-0.39</v>
      </c>
    </row>
    <row r="493" spans="1:7" ht="12">
      <c r="A493" s="85">
        <v>2492</v>
      </c>
      <c r="E493" s="85">
        <v>0.11</v>
      </c>
      <c r="F493" s="85">
        <v>-0.06</v>
      </c>
      <c r="G493" s="85">
        <v>-0.36</v>
      </c>
    </row>
    <row r="494" spans="1:7" ht="12">
      <c r="A494" s="85">
        <v>2493</v>
      </c>
      <c r="E494" s="85">
        <v>0.12</v>
      </c>
      <c r="F494" s="85">
        <v>-0.04</v>
      </c>
      <c r="G494" s="85">
        <v>-0.35</v>
      </c>
    </row>
    <row r="495" spans="1:7" ht="12">
      <c r="A495" s="85">
        <v>2494</v>
      </c>
      <c r="E495" s="85">
        <v>0.12</v>
      </c>
      <c r="F495" s="85">
        <v>-0.06</v>
      </c>
      <c r="G495" s="85">
        <v>-0.33</v>
      </c>
    </row>
    <row r="496" spans="1:7" ht="12">
      <c r="A496" s="85">
        <v>2495</v>
      </c>
      <c r="E496" s="85">
        <v>0.12</v>
      </c>
      <c r="F496" s="85">
        <v>-0.05</v>
      </c>
      <c r="G496" s="85">
        <v>-0.32</v>
      </c>
    </row>
    <row r="497" spans="1:7" ht="12">
      <c r="A497" s="85">
        <v>2496</v>
      </c>
      <c r="E497" s="85">
        <v>0.1</v>
      </c>
      <c r="F497" s="85">
        <v>-0.06</v>
      </c>
      <c r="G497" s="85">
        <v>-0.31</v>
      </c>
    </row>
    <row r="498" spans="1:7" ht="12">
      <c r="A498" s="85">
        <v>2497</v>
      </c>
      <c r="E498" s="85">
        <v>0.11</v>
      </c>
      <c r="F498" s="85">
        <v>-0.01</v>
      </c>
      <c r="G498" s="85">
        <v>-0.32</v>
      </c>
    </row>
    <row r="499" spans="1:7" ht="12">
      <c r="A499" s="85">
        <v>2498</v>
      </c>
      <c r="E499" s="85">
        <v>0.1</v>
      </c>
      <c r="F499" s="85">
        <v>-0.03</v>
      </c>
      <c r="G499" s="85">
        <v>-0.32</v>
      </c>
    </row>
    <row r="500" spans="1:7" ht="12">
      <c r="A500" s="85">
        <v>2499</v>
      </c>
      <c r="E500" s="85">
        <v>0.11</v>
      </c>
      <c r="F500" s="85">
        <v>0</v>
      </c>
      <c r="G500" s="85">
        <v>-0.32</v>
      </c>
    </row>
    <row r="501" spans="1:7" ht="12">
      <c r="A501" s="85">
        <v>2500</v>
      </c>
      <c r="E501" s="85">
        <v>0.1</v>
      </c>
      <c r="F501" s="85">
        <v>-0.01</v>
      </c>
      <c r="G501" s="85">
        <v>-0.33</v>
      </c>
    </row>
    <row r="502" spans="1:7" ht="12">
      <c r="A502" s="85">
        <v>2501</v>
      </c>
      <c r="E502" s="85">
        <v>0.11</v>
      </c>
      <c r="F502" s="85">
        <v>0.01</v>
      </c>
      <c r="G502" s="85">
        <v>-0.31</v>
      </c>
    </row>
    <row r="503" spans="1:7" ht="12">
      <c r="A503" s="85">
        <v>2502</v>
      </c>
      <c r="E503" s="85">
        <v>0.11</v>
      </c>
      <c r="F503" s="85">
        <v>0.01</v>
      </c>
      <c r="G503" s="85">
        <v>-0.34</v>
      </c>
    </row>
    <row r="504" spans="1:7" ht="12">
      <c r="A504" s="85">
        <v>2503</v>
      </c>
      <c r="E504" s="85">
        <v>0.12</v>
      </c>
      <c r="F504" s="85">
        <v>0.02</v>
      </c>
      <c r="G504" s="85">
        <v>-0.33</v>
      </c>
    </row>
    <row r="505" spans="1:7" ht="12">
      <c r="A505" s="85">
        <v>2504</v>
      </c>
      <c r="E505" s="85">
        <v>0.12</v>
      </c>
      <c r="F505" s="85">
        <v>0.01</v>
      </c>
      <c r="G505" s="85">
        <v>-0.34</v>
      </c>
    </row>
    <row r="506" spans="1:7" ht="12">
      <c r="A506" s="85">
        <v>2505</v>
      </c>
      <c r="E506" s="85">
        <v>0.11</v>
      </c>
      <c r="F506" s="85">
        <v>0.02</v>
      </c>
      <c r="G506" s="85">
        <v>-0.31</v>
      </c>
    </row>
    <row r="507" spans="1:7" ht="12">
      <c r="A507" s="85">
        <v>2506</v>
      </c>
      <c r="E507" s="85">
        <v>0.11</v>
      </c>
      <c r="F507" s="85">
        <v>0.01</v>
      </c>
      <c r="G507" s="85">
        <v>-0.32</v>
      </c>
    </row>
    <row r="508" spans="1:7" ht="12">
      <c r="A508" s="85">
        <v>2507</v>
      </c>
      <c r="E508" s="85">
        <v>0.11</v>
      </c>
      <c r="F508" s="85">
        <v>0.02</v>
      </c>
      <c r="G508" s="85">
        <v>-0.29</v>
      </c>
    </row>
    <row r="509" spans="1:7" ht="12">
      <c r="A509" s="85">
        <v>2508</v>
      </c>
      <c r="E509" s="85">
        <v>0.1</v>
      </c>
      <c r="F509" s="85">
        <v>0.03</v>
      </c>
      <c r="G509" s="85">
        <v>-0.32</v>
      </c>
    </row>
    <row r="510" spans="1:7" ht="12">
      <c r="A510" s="85">
        <v>2509</v>
      </c>
      <c r="E510" s="85">
        <v>0.11</v>
      </c>
      <c r="F510" s="85">
        <v>0.04</v>
      </c>
      <c r="G510" s="85">
        <v>-0.31</v>
      </c>
    </row>
    <row r="511" spans="1:7" ht="12">
      <c r="A511" s="85">
        <v>2510</v>
      </c>
      <c r="E511" s="85">
        <v>0.12</v>
      </c>
      <c r="F511" s="85">
        <v>0.03</v>
      </c>
      <c r="G511" s="85">
        <v>-0.3</v>
      </c>
    </row>
    <row r="512" spans="1:7" ht="12">
      <c r="A512" s="85">
        <v>2511</v>
      </c>
      <c r="E512" s="85">
        <v>0.11</v>
      </c>
      <c r="F512" s="85">
        <v>0.04</v>
      </c>
      <c r="G512" s="85">
        <v>-0.3</v>
      </c>
    </row>
    <row r="513" spans="1:7" ht="12">
      <c r="A513" s="85">
        <v>2512</v>
      </c>
      <c r="E513" s="85">
        <v>0.12</v>
      </c>
      <c r="F513" s="85">
        <v>0.03</v>
      </c>
      <c r="G513" s="85">
        <v>-0.29</v>
      </c>
    </row>
    <row r="514" spans="1:7" ht="12">
      <c r="A514" s="85">
        <v>2513</v>
      </c>
      <c r="E514" s="85">
        <v>0.11</v>
      </c>
      <c r="F514" s="85">
        <v>0.04</v>
      </c>
      <c r="G514" s="85">
        <v>-0.27</v>
      </c>
    </row>
    <row r="515" spans="1:7" ht="12">
      <c r="A515" s="85">
        <v>2514</v>
      </c>
      <c r="E515" s="85">
        <v>0.12</v>
      </c>
      <c r="F515" s="85">
        <v>0.03</v>
      </c>
      <c r="G515" s="85">
        <v>-0.3</v>
      </c>
    </row>
    <row r="516" spans="1:7" ht="12">
      <c r="A516" s="85">
        <v>2515</v>
      </c>
      <c r="E516" s="85">
        <v>0.11</v>
      </c>
      <c r="F516" s="85">
        <v>0.04</v>
      </c>
      <c r="G516" s="85">
        <v>-0.32</v>
      </c>
    </row>
    <row r="517" spans="1:7" ht="12">
      <c r="A517" s="85">
        <v>2516</v>
      </c>
      <c r="E517" s="85">
        <v>0.12</v>
      </c>
      <c r="F517" s="85">
        <v>0.05</v>
      </c>
      <c r="G517" s="85">
        <v>-0.31</v>
      </c>
    </row>
    <row r="518" spans="1:7" ht="12">
      <c r="A518" s="85">
        <v>2517</v>
      </c>
      <c r="E518" s="85">
        <v>0.12</v>
      </c>
      <c r="F518" s="85">
        <v>0.06</v>
      </c>
      <c r="G518" s="85">
        <v>-0.29</v>
      </c>
    </row>
    <row r="519" spans="1:7" ht="12">
      <c r="A519" s="85">
        <v>2518</v>
      </c>
      <c r="E519" s="85">
        <v>0.11</v>
      </c>
      <c r="F519" s="85">
        <v>0.04</v>
      </c>
      <c r="G519" s="85">
        <v>-0.29</v>
      </c>
    </row>
    <row r="520" spans="1:7" ht="12">
      <c r="A520" s="85">
        <v>2519</v>
      </c>
      <c r="E520" s="85">
        <v>0.11</v>
      </c>
      <c r="F520" s="85">
        <v>0.07</v>
      </c>
      <c r="G520" s="85">
        <v>-0.29</v>
      </c>
    </row>
    <row r="521" spans="1:7" ht="12">
      <c r="A521" s="85">
        <v>2520</v>
      </c>
      <c r="E521" s="85">
        <v>0.1</v>
      </c>
      <c r="F521" s="85">
        <v>0.07</v>
      </c>
      <c r="G521" s="85">
        <v>-0.29</v>
      </c>
    </row>
    <row r="522" spans="1:7" ht="12">
      <c r="A522" s="85">
        <v>2521</v>
      </c>
      <c r="E522" s="85">
        <v>0.1</v>
      </c>
      <c r="F522" s="85">
        <v>0.05</v>
      </c>
      <c r="G522" s="85">
        <v>-0.29</v>
      </c>
    </row>
    <row r="523" spans="1:7" ht="12">
      <c r="A523" s="85">
        <v>2522</v>
      </c>
      <c r="E523" s="85">
        <v>0.12</v>
      </c>
      <c r="F523" s="85">
        <v>0.04</v>
      </c>
      <c r="G523" s="85">
        <v>-0.29</v>
      </c>
    </row>
    <row r="524" spans="1:7" ht="12">
      <c r="A524" s="85">
        <v>2523</v>
      </c>
      <c r="E524" s="85">
        <v>0.12</v>
      </c>
      <c r="F524" s="85">
        <v>0.05</v>
      </c>
      <c r="G524" s="85">
        <v>-0.26</v>
      </c>
    </row>
    <row r="525" spans="1:7" ht="12">
      <c r="A525" s="85">
        <v>2524</v>
      </c>
      <c r="E525" s="85">
        <v>0.1</v>
      </c>
      <c r="F525" s="85">
        <v>0.04</v>
      </c>
      <c r="G525" s="85">
        <v>-0.29</v>
      </c>
    </row>
    <row r="526" spans="1:7" ht="12">
      <c r="A526" s="85">
        <v>2525</v>
      </c>
      <c r="E526" s="85">
        <v>0.08</v>
      </c>
      <c r="F526" s="85">
        <v>0.05</v>
      </c>
      <c r="G526" s="85">
        <v>-0.25</v>
      </c>
    </row>
    <row r="527" spans="1:7" ht="12">
      <c r="A527" s="85">
        <v>2526</v>
      </c>
      <c r="E527" s="85">
        <v>0.09</v>
      </c>
      <c r="F527" s="85">
        <v>0.05</v>
      </c>
      <c r="G527" s="85">
        <v>-0.29</v>
      </c>
    </row>
    <row r="528" spans="1:7" ht="12">
      <c r="A528" s="85">
        <v>2527</v>
      </c>
      <c r="E528" s="85">
        <v>0.1</v>
      </c>
      <c r="F528" s="85">
        <v>0.06</v>
      </c>
      <c r="G528" s="85">
        <v>-0.27</v>
      </c>
    </row>
    <row r="529" spans="1:7" ht="12">
      <c r="A529" s="85">
        <v>2528</v>
      </c>
      <c r="E529" s="85">
        <v>0.1</v>
      </c>
      <c r="F529" s="85">
        <v>0.05</v>
      </c>
      <c r="G529" s="85">
        <v>-0.26</v>
      </c>
    </row>
    <row r="530" spans="1:7" ht="12">
      <c r="A530" s="85">
        <v>2529</v>
      </c>
      <c r="E530" s="85">
        <v>0.11</v>
      </c>
      <c r="F530" s="85">
        <v>0.06</v>
      </c>
      <c r="G530" s="85">
        <v>-0.27</v>
      </c>
    </row>
    <row r="531" spans="1:7" ht="12">
      <c r="A531" s="85">
        <v>2530</v>
      </c>
      <c r="E531" s="85">
        <v>0.11</v>
      </c>
      <c r="F531" s="85">
        <v>0.06</v>
      </c>
      <c r="G531" s="85">
        <v>-0.27</v>
      </c>
    </row>
    <row r="532" spans="1:7" ht="12">
      <c r="A532" s="85">
        <v>2531</v>
      </c>
      <c r="E532" s="85">
        <v>0.12</v>
      </c>
      <c r="F532" s="85">
        <v>0.07</v>
      </c>
      <c r="G532" s="85">
        <v>-0.26</v>
      </c>
    </row>
    <row r="533" spans="1:7" ht="12">
      <c r="A533" s="85">
        <v>2532</v>
      </c>
      <c r="E533" s="85">
        <v>0.12</v>
      </c>
      <c r="F533" s="85">
        <v>0.06</v>
      </c>
      <c r="G533" s="85">
        <v>-0.27</v>
      </c>
    </row>
    <row r="534" spans="1:7" ht="12">
      <c r="A534" s="85">
        <v>2533</v>
      </c>
      <c r="E534" s="85">
        <v>0.13</v>
      </c>
      <c r="F534" s="85">
        <v>0.06</v>
      </c>
      <c r="G534" s="85">
        <v>-0.23</v>
      </c>
    </row>
    <row r="535" spans="1:7" ht="12">
      <c r="A535" s="85">
        <v>2534</v>
      </c>
      <c r="E535" s="85">
        <v>0.11</v>
      </c>
      <c r="F535" s="85">
        <v>0.06</v>
      </c>
      <c r="G535" s="85">
        <v>-0.27</v>
      </c>
    </row>
    <row r="536" spans="1:7" ht="12">
      <c r="A536" s="85">
        <v>2535</v>
      </c>
      <c r="E536" s="85">
        <v>0.12</v>
      </c>
      <c r="F536" s="85">
        <v>0.07</v>
      </c>
      <c r="G536" s="85">
        <v>-0.28</v>
      </c>
    </row>
    <row r="537" spans="1:7" ht="12">
      <c r="A537" s="85">
        <v>2536</v>
      </c>
      <c r="E537" s="85">
        <v>0.11</v>
      </c>
      <c r="F537" s="85">
        <v>0.07</v>
      </c>
      <c r="G537" s="85">
        <v>-0.28</v>
      </c>
    </row>
    <row r="538" spans="1:7" ht="12">
      <c r="A538" s="85">
        <v>2537</v>
      </c>
      <c r="E538" s="85">
        <v>0.11</v>
      </c>
      <c r="F538" s="85">
        <v>0.06</v>
      </c>
      <c r="G538" s="85">
        <v>-0.26</v>
      </c>
    </row>
    <row r="539" spans="1:7" ht="12">
      <c r="A539" s="85">
        <v>2538</v>
      </c>
      <c r="E539" s="85">
        <v>0.11</v>
      </c>
      <c r="F539" s="85">
        <v>0.06</v>
      </c>
      <c r="G539" s="85">
        <v>-0.27</v>
      </c>
    </row>
    <row r="540" spans="1:7" ht="12">
      <c r="A540" s="85">
        <v>2539</v>
      </c>
      <c r="E540" s="85">
        <v>0.1</v>
      </c>
      <c r="F540" s="85">
        <v>0.07</v>
      </c>
      <c r="G540" s="85">
        <v>-0.23</v>
      </c>
    </row>
    <row r="541" spans="1:7" ht="12">
      <c r="A541" s="85">
        <v>2540</v>
      </c>
      <c r="E541" s="85">
        <v>0.1</v>
      </c>
      <c r="F541" s="85">
        <v>0.07</v>
      </c>
      <c r="G541" s="85">
        <v>-0.23</v>
      </c>
    </row>
    <row r="542" spans="1:7" ht="12">
      <c r="A542" s="85">
        <v>2541</v>
      </c>
      <c r="E542" s="85">
        <v>0.12</v>
      </c>
      <c r="F542" s="85">
        <v>0.08</v>
      </c>
      <c r="G542" s="85">
        <v>-0.24</v>
      </c>
    </row>
    <row r="543" spans="1:7" ht="12">
      <c r="A543" s="85">
        <v>2542</v>
      </c>
      <c r="E543" s="85">
        <v>0.09</v>
      </c>
      <c r="F543" s="85">
        <v>0.06</v>
      </c>
      <c r="G543" s="85">
        <v>-0.23</v>
      </c>
    </row>
    <row r="544" spans="1:7" ht="12">
      <c r="A544" s="85">
        <v>2543</v>
      </c>
      <c r="E544" s="85">
        <v>0.1</v>
      </c>
      <c r="F544" s="85">
        <v>0.06</v>
      </c>
      <c r="G544" s="85">
        <v>-0.22</v>
      </c>
    </row>
    <row r="545" spans="1:7" ht="12">
      <c r="A545" s="85">
        <v>2544</v>
      </c>
      <c r="E545" s="85">
        <v>0.11</v>
      </c>
      <c r="F545" s="85">
        <v>0.06</v>
      </c>
      <c r="G545" s="85">
        <v>-0.24</v>
      </c>
    </row>
    <row r="546" spans="1:7" ht="12">
      <c r="A546" s="85">
        <v>2545</v>
      </c>
      <c r="E546" s="85">
        <v>0.11</v>
      </c>
      <c r="F546" s="85">
        <v>0.06</v>
      </c>
      <c r="G546" s="85">
        <v>-0.23</v>
      </c>
    </row>
    <row r="547" spans="1:7" ht="12">
      <c r="A547" s="85">
        <v>2546</v>
      </c>
      <c r="E547" s="85">
        <v>0.11</v>
      </c>
      <c r="F547" s="85">
        <v>0.06</v>
      </c>
      <c r="G547" s="85">
        <v>-0.22</v>
      </c>
    </row>
    <row r="548" spans="1:7" ht="12">
      <c r="A548" s="85">
        <v>2547</v>
      </c>
      <c r="E548" s="85">
        <v>0.12</v>
      </c>
      <c r="F548" s="85">
        <v>0.08</v>
      </c>
      <c r="G548" s="85">
        <v>-0.23</v>
      </c>
    </row>
    <row r="549" spans="1:7" ht="12">
      <c r="A549" s="85">
        <v>2548</v>
      </c>
      <c r="E549" s="85">
        <v>0.11</v>
      </c>
      <c r="F549" s="85">
        <v>0.08</v>
      </c>
      <c r="G549" s="85">
        <v>-0.21</v>
      </c>
    </row>
    <row r="550" spans="1:7" ht="12">
      <c r="A550" s="85">
        <v>2549</v>
      </c>
      <c r="E550" s="85">
        <v>0.12</v>
      </c>
      <c r="F550" s="85">
        <v>0.08</v>
      </c>
      <c r="G550" s="85">
        <v>-0.22</v>
      </c>
    </row>
    <row r="551" spans="1:7" ht="12">
      <c r="A551" s="85">
        <v>2550</v>
      </c>
      <c r="E551" s="85">
        <v>0.11</v>
      </c>
      <c r="F551" s="85">
        <v>0.08</v>
      </c>
      <c r="G551" s="85">
        <v>-0.24</v>
      </c>
    </row>
    <row r="552" spans="1:7" ht="12">
      <c r="A552" s="85">
        <v>2551</v>
      </c>
      <c r="E552" s="85">
        <v>0.11</v>
      </c>
      <c r="F552" s="85">
        <v>0.09</v>
      </c>
      <c r="G552" s="85">
        <v>-0.2</v>
      </c>
    </row>
    <row r="553" spans="1:7" ht="12">
      <c r="A553" s="85">
        <v>2552</v>
      </c>
      <c r="E553" s="85">
        <v>0.11</v>
      </c>
      <c r="F553" s="85">
        <v>0.08</v>
      </c>
      <c r="G553" s="85">
        <v>-0.21</v>
      </c>
    </row>
    <row r="554" spans="1:7" ht="12">
      <c r="A554" s="85">
        <v>2553</v>
      </c>
      <c r="E554" s="85">
        <v>0.12</v>
      </c>
      <c r="F554" s="85">
        <v>0.08</v>
      </c>
      <c r="G554" s="85">
        <v>-0.22</v>
      </c>
    </row>
    <row r="555" spans="1:7" ht="12">
      <c r="A555" s="85">
        <v>2554</v>
      </c>
      <c r="E555" s="85">
        <v>0.11</v>
      </c>
      <c r="F555" s="85">
        <v>0.08</v>
      </c>
      <c r="G555" s="85">
        <v>-0.2</v>
      </c>
    </row>
    <row r="556" spans="1:7" ht="12">
      <c r="A556" s="85">
        <v>2555</v>
      </c>
      <c r="E556" s="85">
        <v>0.12</v>
      </c>
      <c r="F556" s="85">
        <v>0.09</v>
      </c>
      <c r="G556" s="85">
        <v>-0.18</v>
      </c>
    </row>
    <row r="557" spans="1:7" ht="12">
      <c r="A557" s="85">
        <v>2556</v>
      </c>
      <c r="E557" s="85">
        <v>0.12</v>
      </c>
      <c r="F557" s="85">
        <v>0.09</v>
      </c>
      <c r="G557" s="85">
        <v>-0.19</v>
      </c>
    </row>
    <row r="558" spans="1:7" ht="12">
      <c r="A558" s="85">
        <v>2557</v>
      </c>
      <c r="E558" s="85">
        <v>0.11</v>
      </c>
      <c r="F558" s="85">
        <v>0.09</v>
      </c>
      <c r="G558" s="85">
        <v>-0.18</v>
      </c>
    </row>
    <row r="559" spans="1:7" ht="12">
      <c r="A559" s="85">
        <v>2558</v>
      </c>
      <c r="E559" s="85">
        <v>0.1</v>
      </c>
      <c r="F559" s="85">
        <v>0.09</v>
      </c>
      <c r="G559" s="85">
        <v>-0.19</v>
      </c>
    </row>
    <row r="560" spans="1:7" ht="12">
      <c r="A560" s="85">
        <v>2559</v>
      </c>
      <c r="E560" s="85">
        <v>0.11</v>
      </c>
      <c r="F560" s="85">
        <v>0.08</v>
      </c>
      <c r="G560" s="85">
        <v>-0.19</v>
      </c>
    </row>
    <row r="561" spans="1:7" ht="12">
      <c r="A561" s="85">
        <v>2560</v>
      </c>
      <c r="E561" s="85">
        <v>0.11</v>
      </c>
      <c r="F561" s="85">
        <v>0.06</v>
      </c>
      <c r="G561" s="85">
        <v>-0.2</v>
      </c>
    </row>
    <row r="562" spans="1:7" ht="12">
      <c r="A562" s="85">
        <v>2561</v>
      </c>
      <c r="E562" s="85">
        <v>0.11</v>
      </c>
      <c r="F562" s="85">
        <v>0.07</v>
      </c>
      <c r="G562" s="85">
        <v>-0.16</v>
      </c>
    </row>
    <row r="563" spans="1:7" ht="12">
      <c r="A563" s="85">
        <v>2562</v>
      </c>
      <c r="E563" s="85">
        <v>0.11</v>
      </c>
      <c r="F563" s="85">
        <v>0.07</v>
      </c>
      <c r="G563" s="85">
        <v>-0.19</v>
      </c>
    </row>
    <row r="564" spans="1:7" ht="12">
      <c r="A564" s="85">
        <v>2563</v>
      </c>
      <c r="E564" s="85">
        <v>0.12</v>
      </c>
      <c r="F564" s="85">
        <v>0.07</v>
      </c>
      <c r="G564" s="85">
        <v>-0.16</v>
      </c>
    </row>
    <row r="565" spans="1:7" ht="12">
      <c r="A565" s="85">
        <v>2564</v>
      </c>
      <c r="E565" s="85">
        <v>0.11</v>
      </c>
      <c r="F565" s="85">
        <v>0.07</v>
      </c>
      <c r="G565" s="85">
        <v>-0.18</v>
      </c>
    </row>
    <row r="566" spans="1:7" ht="12">
      <c r="A566" s="85">
        <v>2565</v>
      </c>
      <c r="E566" s="85">
        <v>0.11</v>
      </c>
      <c r="F566" s="85">
        <v>0.07</v>
      </c>
      <c r="G566" s="85">
        <v>-0.16</v>
      </c>
    </row>
    <row r="567" spans="1:7" ht="12">
      <c r="A567" s="85">
        <v>2566</v>
      </c>
      <c r="E567" s="85">
        <v>0.11</v>
      </c>
      <c r="F567" s="85">
        <v>0.07</v>
      </c>
      <c r="G567" s="85">
        <v>-0.16</v>
      </c>
    </row>
    <row r="568" spans="1:7" ht="12">
      <c r="A568" s="85">
        <v>2567</v>
      </c>
      <c r="E568" s="85">
        <v>0.11</v>
      </c>
      <c r="F568" s="85">
        <v>0.09</v>
      </c>
      <c r="G568" s="85">
        <v>-0.14</v>
      </c>
    </row>
    <row r="569" spans="1:7" ht="12">
      <c r="A569" s="85">
        <v>2568</v>
      </c>
      <c r="E569" s="85">
        <v>0.11</v>
      </c>
      <c r="F569" s="85">
        <v>0.08</v>
      </c>
      <c r="G569" s="85">
        <v>-0.15</v>
      </c>
    </row>
    <row r="570" spans="1:7" ht="12">
      <c r="A570" s="85">
        <v>2569</v>
      </c>
      <c r="E570" s="85">
        <v>0.11</v>
      </c>
      <c r="F570" s="85">
        <v>0.08</v>
      </c>
      <c r="G570" s="85">
        <v>-0.14</v>
      </c>
    </row>
    <row r="571" spans="1:7" ht="12">
      <c r="A571" s="85">
        <v>2570</v>
      </c>
      <c r="E571" s="85">
        <v>0.12</v>
      </c>
      <c r="F571" s="85">
        <v>0.07</v>
      </c>
      <c r="G571" s="85">
        <v>-0.15</v>
      </c>
    </row>
    <row r="572" spans="1:7" ht="12">
      <c r="A572" s="85">
        <v>2571</v>
      </c>
      <c r="E572" s="85">
        <v>0.11</v>
      </c>
      <c r="F572" s="85">
        <v>0.08</v>
      </c>
      <c r="G572" s="85">
        <v>-0.14</v>
      </c>
    </row>
    <row r="573" spans="1:7" ht="12">
      <c r="A573" s="85">
        <v>2572</v>
      </c>
      <c r="E573" s="85">
        <v>0.11</v>
      </c>
      <c r="F573" s="85">
        <v>0.07</v>
      </c>
      <c r="G573" s="85">
        <v>-0.12</v>
      </c>
    </row>
    <row r="574" spans="1:7" ht="12">
      <c r="A574" s="85">
        <v>2573</v>
      </c>
      <c r="E574" s="85">
        <v>0.1</v>
      </c>
      <c r="F574" s="85">
        <v>0.08</v>
      </c>
      <c r="G574" s="85">
        <v>-0.14</v>
      </c>
    </row>
    <row r="575" spans="1:7" ht="12">
      <c r="A575" s="85">
        <v>2574</v>
      </c>
      <c r="E575" s="85">
        <v>0.11</v>
      </c>
      <c r="F575" s="85">
        <v>0.08</v>
      </c>
      <c r="G575" s="85">
        <v>-0.15</v>
      </c>
    </row>
    <row r="576" spans="1:7" ht="12">
      <c r="A576" s="85">
        <v>2575</v>
      </c>
      <c r="E576" s="85">
        <v>0.11</v>
      </c>
      <c r="F576" s="85">
        <v>0.07</v>
      </c>
      <c r="G576" s="85">
        <v>-0.11</v>
      </c>
    </row>
    <row r="577" spans="1:7" ht="12">
      <c r="A577" s="85">
        <v>2576</v>
      </c>
      <c r="E577" s="85">
        <v>0.1</v>
      </c>
      <c r="F577" s="85">
        <v>0.06</v>
      </c>
      <c r="G577" s="85">
        <v>-0.11</v>
      </c>
    </row>
    <row r="578" spans="1:7" ht="12">
      <c r="A578" s="85">
        <v>2577</v>
      </c>
      <c r="E578" s="85">
        <v>0.11</v>
      </c>
      <c r="F578" s="85">
        <v>0.08</v>
      </c>
      <c r="G578" s="85">
        <v>-0.11</v>
      </c>
    </row>
    <row r="579" spans="1:7" ht="12">
      <c r="A579" s="85">
        <v>2578</v>
      </c>
      <c r="E579" s="85">
        <v>0.1</v>
      </c>
      <c r="F579" s="85">
        <v>0.07</v>
      </c>
      <c r="G579" s="85">
        <v>-0.14</v>
      </c>
    </row>
    <row r="580" spans="1:7" ht="12">
      <c r="A580" s="85">
        <v>2579</v>
      </c>
      <c r="E580" s="85">
        <v>0.1</v>
      </c>
      <c r="F580" s="85">
        <v>0.09</v>
      </c>
      <c r="G580" s="85">
        <v>-0.11</v>
      </c>
    </row>
    <row r="581" spans="1:7" ht="12">
      <c r="A581" s="85">
        <v>2580</v>
      </c>
      <c r="E581" s="85">
        <v>0.08</v>
      </c>
      <c r="F581" s="85">
        <v>0.07</v>
      </c>
      <c r="G581" s="85">
        <v>-0.11</v>
      </c>
    </row>
    <row r="582" spans="1:7" ht="12">
      <c r="A582" s="85">
        <v>2581</v>
      </c>
      <c r="E582" s="85">
        <v>0.08</v>
      </c>
      <c r="F582" s="85">
        <v>0.07</v>
      </c>
      <c r="G582" s="85">
        <v>-0.1</v>
      </c>
    </row>
    <row r="583" spans="1:7" ht="12">
      <c r="A583" s="85">
        <v>2582</v>
      </c>
      <c r="E583" s="85">
        <v>0.08</v>
      </c>
      <c r="F583" s="85">
        <v>0.07</v>
      </c>
      <c r="G583" s="85">
        <v>-0.1</v>
      </c>
    </row>
    <row r="584" spans="1:7" ht="12">
      <c r="A584" s="85">
        <v>2583</v>
      </c>
      <c r="E584" s="85">
        <v>0.09</v>
      </c>
      <c r="F584" s="85">
        <v>0.07</v>
      </c>
      <c r="G584" s="85">
        <v>-0.11</v>
      </c>
    </row>
    <row r="585" spans="1:7" ht="12">
      <c r="A585" s="85">
        <v>2584</v>
      </c>
      <c r="E585" s="85">
        <v>0.1</v>
      </c>
      <c r="F585" s="85">
        <v>0.06</v>
      </c>
      <c r="G585" s="85">
        <v>-0.1</v>
      </c>
    </row>
    <row r="586" spans="1:7" ht="12">
      <c r="A586" s="85">
        <v>2585</v>
      </c>
      <c r="E586" s="85">
        <v>0.1</v>
      </c>
      <c r="F586" s="85">
        <v>0.07</v>
      </c>
      <c r="G586" s="85">
        <v>-0.05</v>
      </c>
    </row>
    <row r="587" spans="1:7" ht="12">
      <c r="A587" s="85">
        <v>2586</v>
      </c>
      <c r="E587" s="85">
        <v>0.1</v>
      </c>
      <c r="F587" s="85">
        <v>0.07</v>
      </c>
      <c r="G587" s="85">
        <v>-0.06</v>
      </c>
    </row>
    <row r="588" spans="1:7" ht="12">
      <c r="A588" s="85">
        <v>2587</v>
      </c>
      <c r="E588" s="85">
        <v>0.09</v>
      </c>
      <c r="F588" s="85">
        <v>0.07</v>
      </c>
      <c r="G588" s="85">
        <v>-0.08</v>
      </c>
    </row>
    <row r="589" spans="1:7" ht="12">
      <c r="A589" s="85">
        <v>2588</v>
      </c>
      <c r="E589" s="85">
        <v>0.08</v>
      </c>
      <c r="F589" s="85">
        <v>0.07</v>
      </c>
      <c r="G589" s="85">
        <v>-0.08</v>
      </c>
    </row>
    <row r="590" spans="1:7" ht="12">
      <c r="A590" s="85">
        <v>2589</v>
      </c>
      <c r="E590" s="85">
        <v>0.09</v>
      </c>
      <c r="F590" s="85">
        <v>0.08</v>
      </c>
      <c r="G590" s="85">
        <v>-0.06</v>
      </c>
    </row>
    <row r="591" spans="1:7" ht="12">
      <c r="A591" s="85">
        <v>2590</v>
      </c>
      <c r="E591" s="85">
        <v>0.08</v>
      </c>
      <c r="F591" s="85">
        <v>0.06</v>
      </c>
      <c r="G591" s="85">
        <v>-0.06</v>
      </c>
    </row>
    <row r="592" spans="1:7" ht="12">
      <c r="A592" s="85">
        <v>2591</v>
      </c>
      <c r="E592" s="85">
        <v>0.09</v>
      </c>
      <c r="F592" s="85">
        <v>0.08</v>
      </c>
      <c r="G592" s="85">
        <v>-0.06</v>
      </c>
    </row>
    <row r="593" spans="1:7" ht="12">
      <c r="A593" s="85">
        <v>2592</v>
      </c>
      <c r="E593" s="85">
        <v>0.08</v>
      </c>
      <c r="F593" s="85">
        <v>0.07</v>
      </c>
      <c r="G593" s="85">
        <v>-0.07</v>
      </c>
    </row>
    <row r="594" spans="1:7" ht="12">
      <c r="A594" s="85">
        <v>2593</v>
      </c>
      <c r="E594" s="85">
        <v>0.08</v>
      </c>
      <c r="F594" s="85">
        <v>0.08</v>
      </c>
      <c r="G594" s="85">
        <v>-0.05</v>
      </c>
    </row>
    <row r="595" spans="1:7" ht="12">
      <c r="A595" s="85">
        <v>2594</v>
      </c>
      <c r="E595" s="85">
        <v>0.08</v>
      </c>
      <c r="F595" s="85">
        <v>0.07</v>
      </c>
      <c r="G595" s="85">
        <v>-0.02</v>
      </c>
    </row>
    <row r="596" spans="1:7" ht="12">
      <c r="A596" s="85">
        <v>2595</v>
      </c>
      <c r="E596" s="85">
        <v>0.09</v>
      </c>
      <c r="F596" s="85">
        <v>0.09</v>
      </c>
      <c r="G596" s="85">
        <v>-0.03</v>
      </c>
    </row>
    <row r="597" spans="1:7" ht="12">
      <c r="A597" s="85">
        <v>2596</v>
      </c>
      <c r="E597" s="85">
        <v>0.08</v>
      </c>
      <c r="F597" s="85">
        <v>0.07</v>
      </c>
      <c r="G597" s="85">
        <v>-0.02</v>
      </c>
    </row>
    <row r="598" spans="1:7" ht="12">
      <c r="A598" s="85">
        <v>2597</v>
      </c>
      <c r="E598" s="85">
        <v>0.08</v>
      </c>
      <c r="F598" s="85">
        <v>0.07</v>
      </c>
      <c r="G598" s="85">
        <v>-0.04</v>
      </c>
    </row>
    <row r="599" spans="1:7" ht="12">
      <c r="A599" s="85">
        <v>2598</v>
      </c>
      <c r="E599" s="85">
        <v>0.08</v>
      </c>
      <c r="F599" s="85">
        <v>0.07</v>
      </c>
      <c r="G599" s="85">
        <v>-0.03</v>
      </c>
    </row>
    <row r="600" spans="1:7" ht="12">
      <c r="A600" s="85">
        <v>2599</v>
      </c>
      <c r="E600" s="85">
        <v>0.08</v>
      </c>
      <c r="F600" s="85">
        <v>0.08</v>
      </c>
      <c r="G600" s="85">
        <v>-0.01</v>
      </c>
    </row>
    <row r="601" spans="1:7" ht="12">
      <c r="A601" s="85">
        <v>2600</v>
      </c>
      <c r="E601" s="85">
        <v>0.08</v>
      </c>
      <c r="F601" s="85">
        <v>0.06</v>
      </c>
      <c r="G601" s="85">
        <v>-0.02</v>
      </c>
    </row>
  </sheetData>
  <mergeCells count="2">
    <mergeCell ref="H4:N4"/>
    <mergeCell ref="A2:E2"/>
  </mergeCells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R601"/>
  <sheetViews>
    <sheetView workbookViewId="0" topLeftCell="A1">
      <selection activeCell="D10" sqref="D10"/>
    </sheetView>
  </sheetViews>
  <sheetFormatPr defaultColWidth="11.421875" defaultRowHeight="12.75"/>
  <cols>
    <col min="1" max="13" width="8.8515625" style="0" customWidth="1"/>
    <col min="14" max="14" width="5.00390625" style="0" customWidth="1"/>
    <col min="15" max="16384" width="8.8515625" style="0" customWidth="1"/>
  </cols>
  <sheetData>
    <row r="2" ht="15">
      <c r="A2" s="44" t="s">
        <v>72</v>
      </c>
    </row>
    <row r="4" spans="1:18" ht="12">
      <c r="A4" s="49" t="s">
        <v>154</v>
      </c>
      <c r="B4" s="49"/>
      <c r="C4" s="49"/>
      <c r="D4" s="49"/>
      <c r="G4" s="20"/>
      <c r="H4" s="73"/>
      <c r="I4" s="73"/>
      <c r="J4" s="73"/>
      <c r="K4" s="49" t="s">
        <v>155</v>
      </c>
      <c r="P4" s="149" t="s">
        <v>156</v>
      </c>
      <c r="Q4" s="149"/>
      <c r="R4" s="149"/>
    </row>
    <row r="5" spans="1:18" s="6" customFormat="1" ht="12">
      <c r="A5" s="70" t="s">
        <v>141</v>
      </c>
      <c r="B5" s="70" t="s">
        <v>149</v>
      </c>
      <c r="C5" s="70" t="s">
        <v>150</v>
      </c>
      <c r="D5" s="70" t="s">
        <v>151</v>
      </c>
      <c r="E5" s="70" t="s">
        <v>124</v>
      </c>
      <c r="F5" s="70" t="s">
        <v>125</v>
      </c>
      <c r="G5" s="74" t="s">
        <v>126</v>
      </c>
      <c r="H5" s="70" t="s">
        <v>149</v>
      </c>
      <c r="I5" s="70" t="s">
        <v>150</v>
      </c>
      <c r="J5" s="70" t="s">
        <v>151</v>
      </c>
      <c r="K5" s="70" t="s">
        <v>124</v>
      </c>
      <c r="L5" s="70" t="s">
        <v>125</v>
      </c>
      <c r="M5" s="70" t="s">
        <v>126</v>
      </c>
      <c r="N5" s="75"/>
      <c r="P5" s="70" t="s">
        <v>124</v>
      </c>
      <c r="Q5" s="70" t="s">
        <v>125</v>
      </c>
      <c r="R5" s="70" t="s">
        <v>126</v>
      </c>
    </row>
    <row r="6" spans="1:18" ht="12">
      <c r="A6">
        <v>2005</v>
      </c>
      <c r="B6">
        <v>378.8</v>
      </c>
      <c r="C6">
        <v>378.8</v>
      </c>
      <c r="D6">
        <v>378.8</v>
      </c>
      <c r="E6">
        <v>378.8</v>
      </c>
      <c r="F6">
        <v>378.8</v>
      </c>
      <c r="G6" s="20">
        <v>378.8</v>
      </c>
      <c r="H6">
        <f aca="true" t="shared" si="0" ref="H6:H69">B6+50</f>
        <v>428.8</v>
      </c>
      <c r="I6">
        <f aca="true" t="shared" si="1" ref="I6:I69">C6+50</f>
        <v>428.8</v>
      </c>
      <c r="J6">
        <f aca="true" t="shared" si="2" ref="J6:J69">D6+50</f>
        <v>428.8</v>
      </c>
      <c r="K6">
        <f aca="true" t="shared" si="3" ref="K6:K69">E6+50</f>
        <v>428.8</v>
      </c>
      <c r="L6">
        <f aca="true" t="shared" si="4" ref="L6:L69">F6+50</f>
        <v>428.8</v>
      </c>
      <c r="M6">
        <f aca="true" t="shared" si="5" ref="M6:M69">G6+50</f>
        <v>428.8</v>
      </c>
      <c r="O6" s="49" t="s">
        <v>152</v>
      </c>
      <c r="P6">
        <f>MAX(K6:K601)</f>
        <v>450</v>
      </c>
      <c r="Q6">
        <f>MAX(L6:L601)</f>
        <v>450</v>
      </c>
      <c r="R6">
        <f>MAX(M6:M601)</f>
        <v>450</v>
      </c>
    </row>
    <row r="7" spans="1:18" ht="12">
      <c r="A7">
        <v>2006</v>
      </c>
      <c r="B7">
        <v>380.5</v>
      </c>
      <c r="C7">
        <v>380.3</v>
      </c>
      <c r="D7">
        <v>380.1</v>
      </c>
      <c r="E7">
        <v>380.5</v>
      </c>
      <c r="F7">
        <v>380.5</v>
      </c>
      <c r="G7" s="20">
        <v>380.5</v>
      </c>
      <c r="H7">
        <f t="shared" si="0"/>
        <v>430.5</v>
      </c>
      <c r="I7">
        <f t="shared" si="1"/>
        <v>430.3</v>
      </c>
      <c r="J7">
        <f t="shared" si="2"/>
        <v>430.1</v>
      </c>
      <c r="K7">
        <f t="shared" si="3"/>
        <v>430.5</v>
      </c>
      <c r="L7">
        <f t="shared" si="4"/>
        <v>430.5</v>
      </c>
      <c r="M7">
        <f t="shared" si="5"/>
        <v>430.5</v>
      </c>
      <c r="O7" s="49" t="s">
        <v>153</v>
      </c>
      <c r="P7">
        <f>MIN(K6:K601)</f>
        <v>400</v>
      </c>
      <c r="Q7">
        <f>MIN(L6:L601)</f>
        <v>400</v>
      </c>
      <c r="R7">
        <f>MIN(M6:M601)</f>
        <v>400</v>
      </c>
    </row>
    <row r="8" spans="1:13" ht="12">
      <c r="A8">
        <v>2007</v>
      </c>
      <c r="B8">
        <v>381.6</v>
      </c>
      <c r="C8">
        <v>381.1</v>
      </c>
      <c r="D8">
        <v>380.5</v>
      </c>
      <c r="E8">
        <v>381.5</v>
      </c>
      <c r="F8">
        <v>381.5</v>
      </c>
      <c r="G8" s="20">
        <v>381.5</v>
      </c>
      <c r="H8">
        <f t="shared" si="0"/>
        <v>431.6</v>
      </c>
      <c r="I8">
        <f t="shared" si="1"/>
        <v>431.1</v>
      </c>
      <c r="J8">
        <f t="shared" si="2"/>
        <v>430.5</v>
      </c>
      <c r="K8">
        <f t="shared" si="3"/>
        <v>431.5</v>
      </c>
      <c r="L8">
        <f t="shared" si="4"/>
        <v>431.5</v>
      </c>
      <c r="M8">
        <f t="shared" si="5"/>
        <v>431.5</v>
      </c>
    </row>
    <row r="9" spans="1:13" ht="12">
      <c r="A9">
        <v>2008</v>
      </c>
      <c r="B9">
        <v>382.7</v>
      </c>
      <c r="C9">
        <v>381.8</v>
      </c>
      <c r="D9">
        <v>380.9</v>
      </c>
      <c r="E9">
        <v>382.5</v>
      </c>
      <c r="F9">
        <v>382.5</v>
      </c>
      <c r="G9" s="20">
        <v>382.5</v>
      </c>
      <c r="H9">
        <f t="shared" si="0"/>
        <v>432.7</v>
      </c>
      <c r="I9">
        <f t="shared" si="1"/>
        <v>431.8</v>
      </c>
      <c r="J9">
        <f t="shared" si="2"/>
        <v>430.9</v>
      </c>
      <c r="K9">
        <f t="shared" si="3"/>
        <v>432.5</v>
      </c>
      <c r="L9">
        <f t="shared" si="4"/>
        <v>432.5</v>
      </c>
      <c r="M9">
        <f t="shared" si="5"/>
        <v>432.5</v>
      </c>
    </row>
    <row r="10" spans="1:13" ht="12">
      <c r="A10">
        <v>2009</v>
      </c>
      <c r="B10">
        <v>383.7</v>
      </c>
      <c r="C10">
        <v>382.5</v>
      </c>
      <c r="D10">
        <v>381.2</v>
      </c>
      <c r="E10">
        <v>383.5</v>
      </c>
      <c r="F10">
        <v>383.5</v>
      </c>
      <c r="G10" s="20">
        <v>383.5</v>
      </c>
      <c r="H10">
        <f t="shared" si="0"/>
        <v>433.7</v>
      </c>
      <c r="I10">
        <f t="shared" si="1"/>
        <v>432.5</v>
      </c>
      <c r="J10">
        <f t="shared" si="2"/>
        <v>431.2</v>
      </c>
      <c r="K10">
        <f t="shared" si="3"/>
        <v>433.5</v>
      </c>
      <c r="L10">
        <f t="shared" si="4"/>
        <v>433.5</v>
      </c>
      <c r="M10">
        <f t="shared" si="5"/>
        <v>433.5</v>
      </c>
    </row>
    <row r="11" spans="1:13" ht="12">
      <c r="A11">
        <v>2010</v>
      </c>
      <c r="B11">
        <v>384.6</v>
      </c>
      <c r="C11">
        <v>383.2</v>
      </c>
      <c r="D11">
        <v>381.6</v>
      </c>
      <c r="E11">
        <v>384.4</v>
      </c>
      <c r="F11">
        <v>384.4</v>
      </c>
      <c r="G11" s="20">
        <v>384.4</v>
      </c>
      <c r="H11">
        <f t="shared" si="0"/>
        <v>434.6</v>
      </c>
      <c r="I11">
        <f t="shared" si="1"/>
        <v>433.2</v>
      </c>
      <c r="J11">
        <f t="shared" si="2"/>
        <v>431.6</v>
      </c>
      <c r="K11">
        <f t="shared" si="3"/>
        <v>434.4</v>
      </c>
      <c r="L11">
        <f t="shared" si="4"/>
        <v>434.4</v>
      </c>
      <c r="M11">
        <f t="shared" si="5"/>
        <v>434.4</v>
      </c>
    </row>
    <row r="12" spans="1:13" ht="12">
      <c r="A12">
        <v>2011</v>
      </c>
      <c r="B12">
        <v>385.6</v>
      </c>
      <c r="C12">
        <v>383.9</v>
      </c>
      <c r="D12">
        <v>381.9</v>
      </c>
      <c r="E12">
        <v>385.3</v>
      </c>
      <c r="F12">
        <v>385.3</v>
      </c>
      <c r="G12" s="20">
        <v>385.3</v>
      </c>
      <c r="H12">
        <f t="shared" si="0"/>
        <v>435.6</v>
      </c>
      <c r="I12">
        <f t="shared" si="1"/>
        <v>433.9</v>
      </c>
      <c r="J12">
        <f t="shared" si="2"/>
        <v>431.9</v>
      </c>
      <c r="K12">
        <f t="shared" si="3"/>
        <v>435.3</v>
      </c>
      <c r="L12">
        <f t="shared" si="4"/>
        <v>435.3</v>
      </c>
      <c r="M12">
        <f t="shared" si="5"/>
        <v>435.3</v>
      </c>
    </row>
    <row r="13" spans="1:13" ht="12">
      <c r="A13">
        <v>2012</v>
      </c>
      <c r="B13">
        <v>386.5</v>
      </c>
      <c r="C13">
        <v>384.6</v>
      </c>
      <c r="D13">
        <v>382.3</v>
      </c>
      <c r="E13">
        <v>386.2</v>
      </c>
      <c r="F13">
        <v>386.2</v>
      </c>
      <c r="G13" s="20">
        <v>386.2</v>
      </c>
      <c r="H13">
        <f t="shared" si="0"/>
        <v>436.5</v>
      </c>
      <c r="I13">
        <f t="shared" si="1"/>
        <v>434.6</v>
      </c>
      <c r="J13">
        <f t="shared" si="2"/>
        <v>432.3</v>
      </c>
      <c r="K13">
        <f t="shared" si="3"/>
        <v>436.2</v>
      </c>
      <c r="L13">
        <f t="shared" si="4"/>
        <v>436.2</v>
      </c>
      <c r="M13">
        <f t="shared" si="5"/>
        <v>436.2</v>
      </c>
    </row>
    <row r="14" spans="1:13" ht="12">
      <c r="A14">
        <v>2013</v>
      </c>
      <c r="B14">
        <v>387.3</v>
      </c>
      <c r="C14">
        <v>385.3</v>
      </c>
      <c r="D14">
        <v>382.6</v>
      </c>
      <c r="E14">
        <v>387</v>
      </c>
      <c r="F14">
        <v>387</v>
      </c>
      <c r="G14" s="20">
        <v>387</v>
      </c>
      <c r="H14">
        <f t="shared" si="0"/>
        <v>437.3</v>
      </c>
      <c r="I14">
        <f t="shared" si="1"/>
        <v>435.3</v>
      </c>
      <c r="J14">
        <f t="shared" si="2"/>
        <v>432.6</v>
      </c>
      <c r="K14">
        <f t="shared" si="3"/>
        <v>437</v>
      </c>
      <c r="L14">
        <f t="shared" si="4"/>
        <v>437</v>
      </c>
      <c r="M14">
        <f t="shared" si="5"/>
        <v>437</v>
      </c>
    </row>
    <row r="15" spans="1:13" ht="12">
      <c r="A15">
        <v>2014</v>
      </c>
      <c r="B15">
        <v>388.2</v>
      </c>
      <c r="C15">
        <v>386</v>
      </c>
      <c r="D15">
        <v>383</v>
      </c>
      <c r="E15">
        <v>387.9</v>
      </c>
      <c r="F15">
        <v>387.9</v>
      </c>
      <c r="G15" s="20">
        <v>387.9</v>
      </c>
      <c r="H15">
        <f t="shared" si="0"/>
        <v>438.2</v>
      </c>
      <c r="I15">
        <f t="shared" si="1"/>
        <v>436</v>
      </c>
      <c r="J15">
        <f t="shared" si="2"/>
        <v>433</v>
      </c>
      <c r="K15">
        <f t="shared" si="3"/>
        <v>437.9</v>
      </c>
      <c r="L15">
        <f t="shared" si="4"/>
        <v>437.9</v>
      </c>
      <c r="M15">
        <f t="shared" si="5"/>
        <v>437.9</v>
      </c>
    </row>
    <row r="16" spans="1:13" ht="12">
      <c r="A16">
        <v>2015</v>
      </c>
      <c r="B16">
        <v>388.9</v>
      </c>
      <c r="C16">
        <v>386.6</v>
      </c>
      <c r="D16">
        <v>383.3</v>
      </c>
      <c r="E16">
        <v>388.6</v>
      </c>
      <c r="F16">
        <v>388.6</v>
      </c>
      <c r="G16" s="20">
        <v>388.6</v>
      </c>
      <c r="H16">
        <f t="shared" si="0"/>
        <v>438.9</v>
      </c>
      <c r="I16">
        <f t="shared" si="1"/>
        <v>436.6</v>
      </c>
      <c r="J16">
        <f t="shared" si="2"/>
        <v>433.3</v>
      </c>
      <c r="K16">
        <f t="shared" si="3"/>
        <v>438.6</v>
      </c>
      <c r="L16">
        <f t="shared" si="4"/>
        <v>438.6</v>
      </c>
      <c r="M16">
        <f t="shared" si="5"/>
        <v>438.6</v>
      </c>
    </row>
    <row r="17" spans="1:13" ht="12">
      <c r="A17">
        <v>2016</v>
      </c>
      <c r="B17">
        <v>389.7</v>
      </c>
      <c r="C17">
        <v>387.3</v>
      </c>
      <c r="D17">
        <v>383.6</v>
      </c>
      <c r="E17">
        <v>389.4</v>
      </c>
      <c r="F17">
        <v>389.4</v>
      </c>
      <c r="G17" s="20">
        <v>389.4</v>
      </c>
      <c r="H17">
        <f t="shared" si="0"/>
        <v>439.7</v>
      </c>
      <c r="I17">
        <f t="shared" si="1"/>
        <v>437.3</v>
      </c>
      <c r="J17">
        <f t="shared" si="2"/>
        <v>433.6</v>
      </c>
      <c r="K17">
        <f t="shared" si="3"/>
        <v>439.4</v>
      </c>
      <c r="L17">
        <f t="shared" si="4"/>
        <v>439.4</v>
      </c>
      <c r="M17">
        <f t="shared" si="5"/>
        <v>439.4</v>
      </c>
    </row>
    <row r="18" spans="1:13" ht="12">
      <c r="A18">
        <v>2017</v>
      </c>
      <c r="B18">
        <v>390.4</v>
      </c>
      <c r="C18">
        <v>387.9</v>
      </c>
      <c r="D18">
        <v>384</v>
      </c>
      <c r="E18">
        <v>390.1</v>
      </c>
      <c r="F18">
        <v>390.1</v>
      </c>
      <c r="G18" s="20">
        <v>390.1</v>
      </c>
      <c r="H18">
        <f t="shared" si="0"/>
        <v>440.4</v>
      </c>
      <c r="I18">
        <f t="shared" si="1"/>
        <v>437.9</v>
      </c>
      <c r="J18">
        <f t="shared" si="2"/>
        <v>434</v>
      </c>
      <c r="K18">
        <f t="shared" si="3"/>
        <v>440.1</v>
      </c>
      <c r="L18">
        <f t="shared" si="4"/>
        <v>440.1</v>
      </c>
      <c r="M18">
        <f t="shared" si="5"/>
        <v>440.1</v>
      </c>
    </row>
    <row r="19" spans="1:13" ht="12">
      <c r="A19">
        <v>2018</v>
      </c>
      <c r="B19">
        <v>391.1</v>
      </c>
      <c r="C19">
        <v>388.6</v>
      </c>
      <c r="D19">
        <v>384.3</v>
      </c>
      <c r="E19">
        <v>390.8</v>
      </c>
      <c r="F19">
        <v>390.8</v>
      </c>
      <c r="G19" s="20">
        <v>390.8</v>
      </c>
      <c r="H19">
        <f t="shared" si="0"/>
        <v>441.1</v>
      </c>
      <c r="I19">
        <f t="shared" si="1"/>
        <v>438.6</v>
      </c>
      <c r="J19">
        <f t="shared" si="2"/>
        <v>434.3</v>
      </c>
      <c r="K19">
        <f t="shared" si="3"/>
        <v>440.8</v>
      </c>
      <c r="L19">
        <f t="shared" si="4"/>
        <v>440.8</v>
      </c>
      <c r="M19">
        <f t="shared" si="5"/>
        <v>440.8</v>
      </c>
    </row>
    <row r="20" spans="1:13" ht="12">
      <c r="A20">
        <v>2019</v>
      </c>
      <c r="B20">
        <v>391.8</v>
      </c>
      <c r="C20">
        <v>389.2</v>
      </c>
      <c r="D20">
        <v>384.6</v>
      </c>
      <c r="E20">
        <v>391.5</v>
      </c>
      <c r="F20">
        <v>391.5</v>
      </c>
      <c r="G20" s="20">
        <v>391.5</v>
      </c>
      <c r="H20">
        <f t="shared" si="0"/>
        <v>441.8</v>
      </c>
      <c r="I20">
        <f t="shared" si="1"/>
        <v>439.2</v>
      </c>
      <c r="J20">
        <f t="shared" si="2"/>
        <v>434.6</v>
      </c>
      <c r="K20">
        <f t="shared" si="3"/>
        <v>441.5</v>
      </c>
      <c r="L20">
        <f t="shared" si="4"/>
        <v>441.5</v>
      </c>
      <c r="M20">
        <f t="shared" si="5"/>
        <v>441.5</v>
      </c>
    </row>
    <row r="21" spans="1:13" ht="12">
      <c r="A21">
        <v>2020</v>
      </c>
      <c r="B21">
        <v>392.4</v>
      </c>
      <c r="C21">
        <v>389.8</v>
      </c>
      <c r="D21">
        <v>385</v>
      </c>
      <c r="E21">
        <v>392.1</v>
      </c>
      <c r="F21">
        <v>392.1</v>
      </c>
      <c r="G21" s="20">
        <v>392.1</v>
      </c>
      <c r="H21">
        <f t="shared" si="0"/>
        <v>442.4</v>
      </c>
      <c r="I21">
        <f t="shared" si="1"/>
        <v>439.8</v>
      </c>
      <c r="J21">
        <f t="shared" si="2"/>
        <v>435</v>
      </c>
      <c r="K21">
        <f t="shared" si="3"/>
        <v>442.1</v>
      </c>
      <c r="L21">
        <f t="shared" si="4"/>
        <v>442.1</v>
      </c>
      <c r="M21">
        <f t="shared" si="5"/>
        <v>442.1</v>
      </c>
    </row>
    <row r="22" spans="1:13" ht="12">
      <c r="A22">
        <v>2021</v>
      </c>
      <c r="B22">
        <v>393</v>
      </c>
      <c r="C22">
        <v>390.4</v>
      </c>
      <c r="D22">
        <v>385.3</v>
      </c>
      <c r="E22">
        <v>392.7</v>
      </c>
      <c r="F22">
        <v>392.7</v>
      </c>
      <c r="G22" s="20">
        <v>392.7</v>
      </c>
      <c r="H22">
        <f t="shared" si="0"/>
        <v>443</v>
      </c>
      <c r="I22">
        <f t="shared" si="1"/>
        <v>440.4</v>
      </c>
      <c r="J22">
        <f t="shared" si="2"/>
        <v>435.3</v>
      </c>
      <c r="K22">
        <f t="shared" si="3"/>
        <v>442.7</v>
      </c>
      <c r="L22">
        <f t="shared" si="4"/>
        <v>442.7</v>
      </c>
      <c r="M22">
        <f t="shared" si="5"/>
        <v>442.7</v>
      </c>
    </row>
    <row r="23" spans="1:13" ht="12">
      <c r="A23">
        <v>2022</v>
      </c>
      <c r="B23">
        <v>393.5</v>
      </c>
      <c r="C23">
        <v>391</v>
      </c>
      <c r="D23">
        <v>385.6</v>
      </c>
      <c r="E23">
        <v>393.2</v>
      </c>
      <c r="F23">
        <v>393.2</v>
      </c>
      <c r="G23" s="20">
        <v>393.2</v>
      </c>
      <c r="H23">
        <f t="shared" si="0"/>
        <v>443.5</v>
      </c>
      <c r="I23">
        <f t="shared" si="1"/>
        <v>441</v>
      </c>
      <c r="J23">
        <f t="shared" si="2"/>
        <v>435.6</v>
      </c>
      <c r="K23">
        <f t="shared" si="3"/>
        <v>443.2</v>
      </c>
      <c r="L23">
        <f t="shared" si="4"/>
        <v>443.2</v>
      </c>
      <c r="M23">
        <f t="shared" si="5"/>
        <v>443.2</v>
      </c>
    </row>
    <row r="24" spans="1:13" ht="12">
      <c r="A24">
        <v>2023</v>
      </c>
      <c r="B24">
        <v>394.1</v>
      </c>
      <c r="C24">
        <v>391.5</v>
      </c>
      <c r="D24">
        <v>385.9</v>
      </c>
      <c r="E24">
        <v>393.8</v>
      </c>
      <c r="F24">
        <v>393.8</v>
      </c>
      <c r="G24" s="20">
        <v>393.8</v>
      </c>
      <c r="H24">
        <f t="shared" si="0"/>
        <v>444.1</v>
      </c>
      <c r="I24">
        <f t="shared" si="1"/>
        <v>441.5</v>
      </c>
      <c r="J24">
        <f t="shared" si="2"/>
        <v>435.9</v>
      </c>
      <c r="K24">
        <f t="shared" si="3"/>
        <v>443.8</v>
      </c>
      <c r="L24">
        <f t="shared" si="4"/>
        <v>443.8</v>
      </c>
      <c r="M24">
        <f t="shared" si="5"/>
        <v>443.8</v>
      </c>
    </row>
    <row r="25" spans="1:13" ht="12">
      <c r="A25">
        <v>2024</v>
      </c>
      <c r="B25">
        <v>394.6</v>
      </c>
      <c r="C25">
        <v>392.1</v>
      </c>
      <c r="D25">
        <v>386.3</v>
      </c>
      <c r="E25">
        <v>394.3</v>
      </c>
      <c r="F25">
        <v>394.3</v>
      </c>
      <c r="G25" s="20">
        <v>394.3</v>
      </c>
      <c r="H25">
        <f t="shared" si="0"/>
        <v>444.6</v>
      </c>
      <c r="I25">
        <f t="shared" si="1"/>
        <v>442.1</v>
      </c>
      <c r="J25">
        <f t="shared" si="2"/>
        <v>436.3</v>
      </c>
      <c r="K25">
        <f t="shared" si="3"/>
        <v>444.3</v>
      </c>
      <c r="L25">
        <f t="shared" si="4"/>
        <v>444.3</v>
      </c>
      <c r="M25">
        <f t="shared" si="5"/>
        <v>444.3</v>
      </c>
    </row>
    <row r="26" spans="1:13" ht="12">
      <c r="A26">
        <v>2025</v>
      </c>
      <c r="B26">
        <v>395.1</v>
      </c>
      <c r="C26">
        <v>392.6</v>
      </c>
      <c r="D26">
        <v>386.6</v>
      </c>
      <c r="E26">
        <v>394.9</v>
      </c>
      <c r="F26">
        <v>394.9</v>
      </c>
      <c r="G26" s="20">
        <v>394.9</v>
      </c>
      <c r="H26">
        <f t="shared" si="0"/>
        <v>445.1</v>
      </c>
      <c r="I26">
        <f t="shared" si="1"/>
        <v>442.6</v>
      </c>
      <c r="J26">
        <f t="shared" si="2"/>
        <v>436.6</v>
      </c>
      <c r="K26">
        <f t="shared" si="3"/>
        <v>444.9</v>
      </c>
      <c r="L26">
        <f t="shared" si="4"/>
        <v>444.9</v>
      </c>
      <c r="M26">
        <f t="shared" si="5"/>
        <v>444.9</v>
      </c>
    </row>
    <row r="27" spans="1:13" ht="12">
      <c r="A27">
        <v>2026</v>
      </c>
      <c r="B27">
        <v>395.5</v>
      </c>
      <c r="C27">
        <v>393.1</v>
      </c>
      <c r="D27">
        <v>386.9</v>
      </c>
      <c r="E27">
        <v>395.3</v>
      </c>
      <c r="F27">
        <v>395.3</v>
      </c>
      <c r="G27" s="20">
        <v>395.3</v>
      </c>
      <c r="H27">
        <f t="shared" si="0"/>
        <v>445.5</v>
      </c>
      <c r="I27">
        <f t="shared" si="1"/>
        <v>443.1</v>
      </c>
      <c r="J27">
        <f t="shared" si="2"/>
        <v>436.9</v>
      </c>
      <c r="K27">
        <f t="shared" si="3"/>
        <v>445.3</v>
      </c>
      <c r="L27">
        <f t="shared" si="4"/>
        <v>445.3</v>
      </c>
      <c r="M27">
        <f t="shared" si="5"/>
        <v>445.3</v>
      </c>
    </row>
    <row r="28" spans="1:13" ht="12">
      <c r="A28">
        <v>2027</v>
      </c>
      <c r="B28">
        <v>395.9</v>
      </c>
      <c r="C28">
        <v>393.6</v>
      </c>
      <c r="D28">
        <v>387.2</v>
      </c>
      <c r="E28">
        <v>395.8</v>
      </c>
      <c r="F28">
        <v>395.8</v>
      </c>
      <c r="G28" s="20">
        <v>395.8</v>
      </c>
      <c r="H28">
        <f t="shared" si="0"/>
        <v>445.9</v>
      </c>
      <c r="I28">
        <f t="shared" si="1"/>
        <v>443.6</v>
      </c>
      <c r="J28">
        <f t="shared" si="2"/>
        <v>437.2</v>
      </c>
      <c r="K28">
        <f t="shared" si="3"/>
        <v>445.8</v>
      </c>
      <c r="L28">
        <f t="shared" si="4"/>
        <v>445.8</v>
      </c>
      <c r="M28">
        <f t="shared" si="5"/>
        <v>445.8</v>
      </c>
    </row>
    <row r="29" spans="1:13" ht="12">
      <c r="A29">
        <v>2028</v>
      </c>
      <c r="B29">
        <v>396.3</v>
      </c>
      <c r="C29">
        <v>394.1</v>
      </c>
      <c r="D29">
        <v>387.5</v>
      </c>
      <c r="E29">
        <v>396.2</v>
      </c>
      <c r="F29">
        <v>396.2</v>
      </c>
      <c r="G29" s="20">
        <v>396.2</v>
      </c>
      <c r="H29">
        <f t="shared" si="0"/>
        <v>446.3</v>
      </c>
      <c r="I29">
        <f t="shared" si="1"/>
        <v>444.1</v>
      </c>
      <c r="J29">
        <f t="shared" si="2"/>
        <v>437.5</v>
      </c>
      <c r="K29">
        <f t="shared" si="3"/>
        <v>446.2</v>
      </c>
      <c r="L29">
        <f t="shared" si="4"/>
        <v>446.2</v>
      </c>
      <c r="M29">
        <f t="shared" si="5"/>
        <v>446.2</v>
      </c>
    </row>
    <row r="30" spans="1:13" ht="12">
      <c r="A30">
        <v>2029</v>
      </c>
      <c r="B30">
        <v>396.7</v>
      </c>
      <c r="C30">
        <v>394.6</v>
      </c>
      <c r="D30">
        <v>387.8</v>
      </c>
      <c r="E30">
        <v>396.5</v>
      </c>
      <c r="F30">
        <v>396.5</v>
      </c>
      <c r="G30" s="20">
        <v>396.5</v>
      </c>
      <c r="H30">
        <f t="shared" si="0"/>
        <v>446.7</v>
      </c>
      <c r="I30">
        <f t="shared" si="1"/>
        <v>444.6</v>
      </c>
      <c r="J30">
        <f t="shared" si="2"/>
        <v>437.8</v>
      </c>
      <c r="K30">
        <f t="shared" si="3"/>
        <v>446.5</v>
      </c>
      <c r="L30">
        <f t="shared" si="4"/>
        <v>446.5</v>
      </c>
      <c r="M30">
        <f t="shared" si="5"/>
        <v>446.5</v>
      </c>
    </row>
    <row r="31" spans="1:13" ht="12">
      <c r="A31">
        <v>2030</v>
      </c>
      <c r="B31">
        <v>397</v>
      </c>
      <c r="C31">
        <v>395.1</v>
      </c>
      <c r="D31">
        <v>388.1</v>
      </c>
      <c r="E31">
        <v>396.8</v>
      </c>
      <c r="F31">
        <v>396.8</v>
      </c>
      <c r="G31" s="20">
        <v>396.8</v>
      </c>
      <c r="H31">
        <f t="shared" si="0"/>
        <v>447</v>
      </c>
      <c r="I31">
        <f t="shared" si="1"/>
        <v>445.1</v>
      </c>
      <c r="J31">
        <f t="shared" si="2"/>
        <v>438.1</v>
      </c>
      <c r="K31">
        <f t="shared" si="3"/>
        <v>446.8</v>
      </c>
      <c r="L31">
        <f t="shared" si="4"/>
        <v>446.8</v>
      </c>
      <c r="M31">
        <f t="shared" si="5"/>
        <v>446.8</v>
      </c>
    </row>
    <row r="32" spans="1:13" ht="12">
      <c r="A32">
        <v>2031</v>
      </c>
      <c r="B32">
        <v>397.4</v>
      </c>
      <c r="C32">
        <v>395.5</v>
      </c>
      <c r="D32">
        <v>388.4</v>
      </c>
      <c r="E32">
        <v>397.1</v>
      </c>
      <c r="F32">
        <v>397.1</v>
      </c>
      <c r="G32" s="20">
        <v>397.1</v>
      </c>
      <c r="H32">
        <f t="shared" si="0"/>
        <v>447.4</v>
      </c>
      <c r="I32">
        <f t="shared" si="1"/>
        <v>445.5</v>
      </c>
      <c r="J32">
        <f t="shared" si="2"/>
        <v>438.4</v>
      </c>
      <c r="K32">
        <f t="shared" si="3"/>
        <v>447.1</v>
      </c>
      <c r="L32">
        <f t="shared" si="4"/>
        <v>447.1</v>
      </c>
      <c r="M32">
        <f t="shared" si="5"/>
        <v>447.1</v>
      </c>
    </row>
    <row r="33" spans="1:13" ht="12">
      <c r="A33">
        <v>2032</v>
      </c>
      <c r="B33">
        <v>397.7</v>
      </c>
      <c r="C33">
        <v>395.9</v>
      </c>
      <c r="D33">
        <v>388.7</v>
      </c>
      <c r="E33">
        <v>397.3</v>
      </c>
      <c r="F33">
        <v>397.3</v>
      </c>
      <c r="G33" s="20">
        <v>397.3</v>
      </c>
      <c r="H33">
        <f t="shared" si="0"/>
        <v>447.7</v>
      </c>
      <c r="I33">
        <f t="shared" si="1"/>
        <v>445.9</v>
      </c>
      <c r="J33">
        <f t="shared" si="2"/>
        <v>438.7</v>
      </c>
      <c r="K33">
        <f t="shared" si="3"/>
        <v>447.3</v>
      </c>
      <c r="L33">
        <f t="shared" si="4"/>
        <v>447.3</v>
      </c>
      <c r="M33">
        <f t="shared" si="5"/>
        <v>447.3</v>
      </c>
    </row>
    <row r="34" spans="1:13" ht="12">
      <c r="A34">
        <v>2033</v>
      </c>
      <c r="B34">
        <v>398</v>
      </c>
      <c r="C34">
        <v>396.3</v>
      </c>
      <c r="D34">
        <v>389</v>
      </c>
      <c r="E34">
        <v>397.6</v>
      </c>
      <c r="F34">
        <v>397.6</v>
      </c>
      <c r="G34" s="20">
        <v>397.6</v>
      </c>
      <c r="H34">
        <f t="shared" si="0"/>
        <v>448</v>
      </c>
      <c r="I34">
        <f t="shared" si="1"/>
        <v>446.3</v>
      </c>
      <c r="J34">
        <f t="shared" si="2"/>
        <v>439</v>
      </c>
      <c r="K34">
        <f t="shared" si="3"/>
        <v>447.6</v>
      </c>
      <c r="L34">
        <f t="shared" si="4"/>
        <v>447.6</v>
      </c>
      <c r="M34">
        <f t="shared" si="5"/>
        <v>447.6</v>
      </c>
    </row>
    <row r="35" spans="1:13" ht="12">
      <c r="A35">
        <v>2034</v>
      </c>
      <c r="B35">
        <v>398.2</v>
      </c>
      <c r="C35">
        <v>396.7</v>
      </c>
      <c r="D35">
        <v>389.3</v>
      </c>
      <c r="E35">
        <v>397.8</v>
      </c>
      <c r="F35">
        <v>397.8</v>
      </c>
      <c r="G35" s="20">
        <v>397.8</v>
      </c>
      <c r="H35">
        <f t="shared" si="0"/>
        <v>448.2</v>
      </c>
      <c r="I35">
        <f t="shared" si="1"/>
        <v>446.7</v>
      </c>
      <c r="J35">
        <f t="shared" si="2"/>
        <v>439.3</v>
      </c>
      <c r="K35">
        <f t="shared" si="3"/>
        <v>447.8</v>
      </c>
      <c r="L35">
        <f t="shared" si="4"/>
        <v>447.8</v>
      </c>
      <c r="M35">
        <f t="shared" si="5"/>
        <v>447.8</v>
      </c>
    </row>
    <row r="36" spans="1:13" ht="12">
      <c r="A36">
        <v>2035</v>
      </c>
      <c r="B36">
        <v>398.4</v>
      </c>
      <c r="C36">
        <v>397.1</v>
      </c>
      <c r="D36">
        <v>389.6</v>
      </c>
      <c r="E36">
        <v>398</v>
      </c>
      <c r="F36">
        <v>398</v>
      </c>
      <c r="G36" s="20">
        <v>398</v>
      </c>
      <c r="H36">
        <f t="shared" si="0"/>
        <v>448.4</v>
      </c>
      <c r="I36">
        <f t="shared" si="1"/>
        <v>447.1</v>
      </c>
      <c r="J36">
        <f t="shared" si="2"/>
        <v>439.6</v>
      </c>
      <c r="K36">
        <f t="shared" si="3"/>
        <v>448</v>
      </c>
      <c r="L36">
        <f t="shared" si="4"/>
        <v>448</v>
      </c>
      <c r="M36">
        <f t="shared" si="5"/>
        <v>448</v>
      </c>
    </row>
    <row r="37" spans="1:13" ht="12">
      <c r="A37">
        <v>2036</v>
      </c>
      <c r="B37">
        <v>398.7</v>
      </c>
      <c r="C37">
        <v>397.4</v>
      </c>
      <c r="D37">
        <v>389.9</v>
      </c>
      <c r="E37">
        <v>398.2</v>
      </c>
      <c r="F37">
        <v>398.2</v>
      </c>
      <c r="G37" s="20">
        <v>398.2</v>
      </c>
      <c r="H37">
        <f t="shared" si="0"/>
        <v>448.7</v>
      </c>
      <c r="I37">
        <f t="shared" si="1"/>
        <v>447.4</v>
      </c>
      <c r="J37">
        <f t="shared" si="2"/>
        <v>439.9</v>
      </c>
      <c r="K37">
        <f t="shared" si="3"/>
        <v>448.2</v>
      </c>
      <c r="L37">
        <f t="shared" si="4"/>
        <v>448.2</v>
      </c>
      <c r="M37">
        <f t="shared" si="5"/>
        <v>448.2</v>
      </c>
    </row>
    <row r="38" spans="1:13" ht="12">
      <c r="A38">
        <v>2037</v>
      </c>
      <c r="B38">
        <v>398.9</v>
      </c>
      <c r="C38">
        <v>397.8</v>
      </c>
      <c r="D38">
        <v>390.2</v>
      </c>
      <c r="E38">
        <v>398.4</v>
      </c>
      <c r="F38">
        <v>398.4</v>
      </c>
      <c r="G38" s="20">
        <v>398.4</v>
      </c>
      <c r="H38">
        <f t="shared" si="0"/>
        <v>448.9</v>
      </c>
      <c r="I38">
        <f t="shared" si="1"/>
        <v>447.8</v>
      </c>
      <c r="J38">
        <f t="shared" si="2"/>
        <v>440.2</v>
      </c>
      <c r="K38">
        <f t="shared" si="3"/>
        <v>448.4</v>
      </c>
      <c r="L38">
        <f t="shared" si="4"/>
        <v>448.4</v>
      </c>
      <c r="M38">
        <f t="shared" si="5"/>
        <v>448.4</v>
      </c>
    </row>
    <row r="39" spans="1:13" ht="12">
      <c r="A39">
        <v>2038</v>
      </c>
      <c r="B39">
        <v>399</v>
      </c>
      <c r="C39">
        <v>398.1</v>
      </c>
      <c r="D39">
        <v>390.5</v>
      </c>
      <c r="E39">
        <v>398.6</v>
      </c>
      <c r="F39">
        <v>398.6</v>
      </c>
      <c r="G39" s="20">
        <v>398.6</v>
      </c>
      <c r="H39">
        <f t="shared" si="0"/>
        <v>449</v>
      </c>
      <c r="I39">
        <f t="shared" si="1"/>
        <v>448.1</v>
      </c>
      <c r="J39">
        <f t="shared" si="2"/>
        <v>440.5</v>
      </c>
      <c r="K39">
        <f t="shared" si="3"/>
        <v>448.6</v>
      </c>
      <c r="L39">
        <f t="shared" si="4"/>
        <v>448.6</v>
      </c>
      <c r="M39">
        <f t="shared" si="5"/>
        <v>448.6</v>
      </c>
    </row>
    <row r="40" spans="1:13" ht="12">
      <c r="A40">
        <v>2039</v>
      </c>
      <c r="B40">
        <v>399.2</v>
      </c>
      <c r="C40">
        <v>398.3</v>
      </c>
      <c r="D40">
        <v>390.7</v>
      </c>
      <c r="E40">
        <v>398.8</v>
      </c>
      <c r="F40">
        <v>398.8</v>
      </c>
      <c r="G40" s="20">
        <v>398.8</v>
      </c>
      <c r="H40">
        <f t="shared" si="0"/>
        <v>449.2</v>
      </c>
      <c r="I40">
        <f t="shared" si="1"/>
        <v>448.3</v>
      </c>
      <c r="J40">
        <f t="shared" si="2"/>
        <v>440.7</v>
      </c>
      <c r="K40">
        <f t="shared" si="3"/>
        <v>448.8</v>
      </c>
      <c r="L40">
        <f t="shared" si="4"/>
        <v>448.8</v>
      </c>
      <c r="M40">
        <f t="shared" si="5"/>
        <v>448.8</v>
      </c>
    </row>
    <row r="41" spans="1:13" ht="12">
      <c r="A41">
        <v>2040</v>
      </c>
      <c r="B41">
        <v>399.3</v>
      </c>
      <c r="C41">
        <v>398.6</v>
      </c>
      <c r="D41">
        <v>391</v>
      </c>
      <c r="E41">
        <v>399</v>
      </c>
      <c r="F41">
        <v>399</v>
      </c>
      <c r="G41" s="20">
        <v>399</v>
      </c>
      <c r="H41">
        <f t="shared" si="0"/>
        <v>449.3</v>
      </c>
      <c r="I41">
        <f t="shared" si="1"/>
        <v>448.6</v>
      </c>
      <c r="J41">
        <f t="shared" si="2"/>
        <v>441</v>
      </c>
      <c r="K41">
        <f t="shared" si="3"/>
        <v>449</v>
      </c>
      <c r="L41">
        <f t="shared" si="4"/>
        <v>449</v>
      </c>
      <c r="M41">
        <f t="shared" si="5"/>
        <v>449</v>
      </c>
    </row>
    <row r="42" spans="1:13" ht="12">
      <c r="A42">
        <v>2041</v>
      </c>
      <c r="B42">
        <v>399.5</v>
      </c>
      <c r="C42">
        <v>398.8</v>
      </c>
      <c r="D42">
        <v>391.3</v>
      </c>
      <c r="E42">
        <v>399.2</v>
      </c>
      <c r="F42">
        <v>399.2</v>
      </c>
      <c r="G42" s="20">
        <v>399.2</v>
      </c>
      <c r="H42">
        <f t="shared" si="0"/>
        <v>449.5</v>
      </c>
      <c r="I42">
        <f t="shared" si="1"/>
        <v>448.8</v>
      </c>
      <c r="J42">
        <f t="shared" si="2"/>
        <v>441.3</v>
      </c>
      <c r="K42">
        <f t="shared" si="3"/>
        <v>449.2</v>
      </c>
      <c r="L42">
        <f t="shared" si="4"/>
        <v>449.2</v>
      </c>
      <c r="M42">
        <f t="shared" si="5"/>
        <v>449.2</v>
      </c>
    </row>
    <row r="43" spans="1:13" ht="12">
      <c r="A43">
        <v>2042</v>
      </c>
      <c r="B43">
        <v>399.6</v>
      </c>
      <c r="C43">
        <v>399.1</v>
      </c>
      <c r="D43">
        <v>391.5</v>
      </c>
      <c r="E43">
        <v>399.3</v>
      </c>
      <c r="F43">
        <v>399.3</v>
      </c>
      <c r="G43" s="20">
        <v>399.3</v>
      </c>
      <c r="H43">
        <f t="shared" si="0"/>
        <v>449.6</v>
      </c>
      <c r="I43">
        <f t="shared" si="1"/>
        <v>449.1</v>
      </c>
      <c r="J43">
        <f t="shared" si="2"/>
        <v>441.5</v>
      </c>
      <c r="K43">
        <f t="shared" si="3"/>
        <v>449.3</v>
      </c>
      <c r="L43">
        <f t="shared" si="4"/>
        <v>449.3</v>
      </c>
      <c r="M43">
        <f t="shared" si="5"/>
        <v>449.3</v>
      </c>
    </row>
    <row r="44" spans="1:13" ht="12">
      <c r="A44">
        <v>2043</v>
      </c>
      <c r="B44">
        <v>399.7</v>
      </c>
      <c r="C44">
        <v>399.3</v>
      </c>
      <c r="D44">
        <v>391.8</v>
      </c>
      <c r="E44">
        <v>399.5</v>
      </c>
      <c r="F44">
        <v>399.5</v>
      </c>
      <c r="G44" s="20">
        <v>399.5</v>
      </c>
      <c r="H44">
        <f t="shared" si="0"/>
        <v>449.7</v>
      </c>
      <c r="I44">
        <f t="shared" si="1"/>
        <v>449.3</v>
      </c>
      <c r="J44">
        <f t="shared" si="2"/>
        <v>441.8</v>
      </c>
      <c r="K44">
        <f t="shared" si="3"/>
        <v>449.5</v>
      </c>
      <c r="L44">
        <f t="shared" si="4"/>
        <v>449.5</v>
      </c>
      <c r="M44">
        <f t="shared" si="5"/>
        <v>449.5</v>
      </c>
    </row>
    <row r="45" spans="1:13" ht="12">
      <c r="A45">
        <v>2044</v>
      </c>
      <c r="B45">
        <v>399.8</v>
      </c>
      <c r="C45">
        <v>399.4</v>
      </c>
      <c r="D45">
        <v>392.1</v>
      </c>
      <c r="E45">
        <v>399.6</v>
      </c>
      <c r="F45">
        <v>399.6</v>
      </c>
      <c r="G45" s="20">
        <v>399.6</v>
      </c>
      <c r="H45">
        <f t="shared" si="0"/>
        <v>449.8</v>
      </c>
      <c r="I45">
        <f t="shared" si="1"/>
        <v>449.4</v>
      </c>
      <c r="J45">
        <f t="shared" si="2"/>
        <v>442.1</v>
      </c>
      <c r="K45">
        <f t="shared" si="3"/>
        <v>449.6</v>
      </c>
      <c r="L45">
        <f t="shared" si="4"/>
        <v>449.6</v>
      </c>
      <c r="M45">
        <f t="shared" si="5"/>
        <v>449.6</v>
      </c>
    </row>
    <row r="46" spans="1:13" ht="12">
      <c r="A46">
        <v>2045</v>
      </c>
      <c r="B46">
        <v>399.8</v>
      </c>
      <c r="C46">
        <v>399.6</v>
      </c>
      <c r="D46">
        <v>392.3</v>
      </c>
      <c r="E46">
        <v>399.7</v>
      </c>
      <c r="F46">
        <v>399.7</v>
      </c>
      <c r="G46" s="20">
        <v>399.7</v>
      </c>
      <c r="H46">
        <f t="shared" si="0"/>
        <v>449.8</v>
      </c>
      <c r="I46">
        <f t="shared" si="1"/>
        <v>449.6</v>
      </c>
      <c r="J46">
        <f t="shared" si="2"/>
        <v>442.3</v>
      </c>
      <c r="K46">
        <f t="shared" si="3"/>
        <v>449.7</v>
      </c>
      <c r="L46">
        <f t="shared" si="4"/>
        <v>449.7</v>
      </c>
      <c r="M46">
        <f t="shared" si="5"/>
        <v>449.7</v>
      </c>
    </row>
    <row r="47" spans="1:13" ht="12">
      <c r="A47">
        <v>2046</v>
      </c>
      <c r="B47">
        <v>399.9</v>
      </c>
      <c r="C47">
        <v>399.7</v>
      </c>
      <c r="D47">
        <v>392.6</v>
      </c>
      <c r="E47">
        <v>399.8</v>
      </c>
      <c r="F47">
        <v>399.8</v>
      </c>
      <c r="G47" s="20">
        <v>399.8</v>
      </c>
      <c r="H47">
        <f t="shared" si="0"/>
        <v>449.9</v>
      </c>
      <c r="I47">
        <f t="shared" si="1"/>
        <v>449.7</v>
      </c>
      <c r="J47">
        <f t="shared" si="2"/>
        <v>442.6</v>
      </c>
      <c r="K47">
        <f t="shared" si="3"/>
        <v>449.8</v>
      </c>
      <c r="L47">
        <f t="shared" si="4"/>
        <v>449.8</v>
      </c>
      <c r="M47">
        <f t="shared" si="5"/>
        <v>449.8</v>
      </c>
    </row>
    <row r="48" spans="1:13" ht="12">
      <c r="A48">
        <v>2047</v>
      </c>
      <c r="B48">
        <v>399.9</v>
      </c>
      <c r="C48">
        <v>399.8</v>
      </c>
      <c r="D48">
        <v>392.8</v>
      </c>
      <c r="E48">
        <v>399.9</v>
      </c>
      <c r="F48">
        <v>399.9</v>
      </c>
      <c r="G48" s="20">
        <v>399.9</v>
      </c>
      <c r="H48">
        <f t="shared" si="0"/>
        <v>449.9</v>
      </c>
      <c r="I48">
        <f t="shared" si="1"/>
        <v>449.8</v>
      </c>
      <c r="J48">
        <f t="shared" si="2"/>
        <v>442.8</v>
      </c>
      <c r="K48">
        <f t="shared" si="3"/>
        <v>449.9</v>
      </c>
      <c r="L48">
        <f t="shared" si="4"/>
        <v>449.9</v>
      </c>
      <c r="M48">
        <f t="shared" si="5"/>
        <v>449.9</v>
      </c>
    </row>
    <row r="49" spans="1:13" ht="12">
      <c r="A49">
        <v>2048</v>
      </c>
      <c r="B49">
        <v>400</v>
      </c>
      <c r="C49">
        <v>399.9</v>
      </c>
      <c r="D49">
        <v>393.1</v>
      </c>
      <c r="E49">
        <v>399.9</v>
      </c>
      <c r="F49">
        <v>399.9</v>
      </c>
      <c r="G49" s="20">
        <v>399.9</v>
      </c>
      <c r="H49">
        <f t="shared" si="0"/>
        <v>450</v>
      </c>
      <c r="I49">
        <f t="shared" si="1"/>
        <v>449.9</v>
      </c>
      <c r="J49">
        <f t="shared" si="2"/>
        <v>443.1</v>
      </c>
      <c r="K49">
        <f t="shared" si="3"/>
        <v>449.9</v>
      </c>
      <c r="L49">
        <f t="shared" si="4"/>
        <v>449.9</v>
      </c>
      <c r="M49">
        <f t="shared" si="5"/>
        <v>449.9</v>
      </c>
    </row>
    <row r="50" spans="1:13" ht="12">
      <c r="A50">
        <v>2049</v>
      </c>
      <c r="B50">
        <v>400</v>
      </c>
      <c r="C50">
        <v>400</v>
      </c>
      <c r="D50">
        <v>393.3</v>
      </c>
      <c r="E50">
        <v>400</v>
      </c>
      <c r="F50">
        <v>400</v>
      </c>
      <c r="G50" s="20">
        <v>400</v>
      </c>
      <c r="H50">
        <f t="shared" si="0"/>
        <v>450</v>
      </c>
      <c r="I50">
        <f t="shared" si="1"/>
        <v>450</v>
      </c>
      <c r="J50">
        <f t="shared" si="2"/>
        <v>443.3</v>
      </c>
      <c r="K50">
        <f t="shared" si="3"/>
        <v>450</v>
      </c>
      <c r="L50">
        <f t="shared" si="4"/>
        <v>450</v>
      </c>
      <c r="M50">
        <f t="shared" si="5"/>
        <v>450</v>
      </c>
    </row>
    <row r="51" spans="1:13" ht="12">
      <c r="A51">
        <v>2050</v>
      </c>
      <c r="B51" s="71">
        <v>400</v>
      </c>
      <c r="C51" s="71">
        <v>400</v>
      </c>
      <c r="D51">
        <v>393.6</v>
      </c>
      <c r="E51">
        <v>400</v>
      </c>
      <c r="F51">
        <v>400</v>
      </c>
      <c r="G51" s="20">
        <v>400</v>
      </c>
      <c r="H51">
        <f t="shared" si="0"/>
        <v>450</v>
      </c>
      <c r="I51">
        <f t="shared" si="1"/>
        <v>450</v>
      </c>
      <c r="J51">
        <f t="shared" si="2"/>
        <v>443.6</v>
      </c>
      <c r="K51">
        <f t="shared" si="3"/>
        <v>450</v>
      </c>
      <c r="L51">
        <f t="shared" si="4"/>
        <v>450</v>
      </c>
      <c r="M51">
        <f t="shared" si="5"/>
        <v>450</v>
      </c>
    </row>
    <row r="52" spans="1:13" ht="12">
      <c r="A52">
        <v>2051</v>
      </c>
      <c r="B52">
        <v>400</v>
      </c>
      <c r="C52">
        <v>400</v>
      </c>
      <c r="D52">
        <v>393.8</v>
      </c>
      <c r="E52">
        <v>400</v>
      </c>
      <c r="F52">
        <v>400</v>
      </c>
      <c r="G52" s="20">
        <v>400</v>
      </c>
      <c r="H52">
        <f t="shared" si="0"/>
        <v>450</v>
      </c>
      <c r="I52">
        <f t="shared" si="1"/>
        <v>450</v>
      </c>
      <c r="J52">
        <f t="shared" si="2"/>
        <v>443.8</v>
      </c>
      <c r="K52">
        <f t="shared" si="3"/>
        <v>450</v>
      </c>
      <c r="L52">
        <f t="shared" si="4"/>
        <v>450</v>
      </c>
      <c r="M52">
        <f t="shared" si="5"/>
        <v>450</v>
      </c>
    </row>
    <row r="53" spans="1:13" ht="12">
      <c r="A53">
        <v>2052</v>
      </c>
      <c r="B53">
        <v>399.8</v>
      </c>
      <c r="C53">
        <v>400</v>
      </c>
      <c r="D53">
        <v>394</v>
      </c>
      <c r="E53">
        <v>400</v>
      </c>
      <c r="F53">
        <v>400</v>
      </c>
      <c r="G53" s="20">
        <v>400</v>
      </c>
      <c r="H53">
        <f t="shared" si="0"/>
        <v>449.8</v>
      </c>
      <c r="I53">
        <f t="shared" si="1"/>
        <v>450</v>
      </c>
      <c r="J53">
        <f t="shared" si="2"/>
        <v>444</v>
      </c>
      <c r="K53">
        <f t="shared" si="3"/>
        <v>450</v>
      </c>
      <c r="L53">
        <f t="shared" si="4"/>
        <v>450</v>
      </c>
      <c r="M53">
        <f t="shared" si="5"/>
        <v>450</v>
      </c>
    </row>
    <row r="54" spans="1:13" ht="12">
      <c r="A54">
        <v>2053</v>
      </c>
      <c r="B54">
        <v>399.6</v>
      </c>
      <c r="C54">
        <v>399.9</v>
      </c>
      <c r="D54">
        <v>394.2</v>
      </c>
      <c r="E54">
        <v>400</v>
      </c>
      <c r="F54">
        <v>400</v>
      </c>
      <c r="G54" s="20">
        <v>400</v>
      </c>
      <c r="H54">
        <f t="shared" si="0"/>
        <v>449.6</v>
      </c>
      <c r="I54">
        <f t="shared" si="1"/>
        <v>449.9</v>
      </c>
      <c r="J54">
        <f t="shared" si="2"/>
        <v>444.2</v>
      </c>
      <c r="K54">
        <f t="shared" si="3"/>
        <v>450</v>
      </c>
      <c r="L54">
        <f t="shared" si="4"/>
        <v>450</v>
      </c>
      <c r="M54">
        <f t="shared" si="5"/>
        <v>450</v>
      </c>
    </row>
    <row r="55" spans="1:13" ht="12">
      <c r="A55">
        <v>2054</v>
      </c>
      <c r="B55">
        <v>399.3</v>
      </c>
      <c r="C55">
        <v>399.8</v>
      </c>
      <c r="D55">
        <v>394.5</v>
      </c>
      <c r="E55">
        <v>400</v>
      </c>
      <c r="F55">
        <v>400</v>
      </c>
      <c r="G55" s="20">
        <v>400</v>
      </c>
      <c r="H55">
        <f t="shared" si="0"/>
        <v>449.3</v>
      </c>
      <c r="I55">
        <f t="shared" si="1"/>
        <v>449.8</v>
      </c>
      <c r="J55">
        <f t="shared" si="2"/>
        <v>444.5</v>
      </c>
      <c r="K55">
        <f t="shared" si="3"/>
        <v>450</v>
      </c>
      <c r="L55">
        <f t="shared" si="4"/>
        <v>450</v>
      </c>
      <c r="M55">
        <f t="shared" si="5"/>
        <v>450</v>
      </c>
    </row>
    <row r="56" spans="1:13" ht="12">
      <c r="A56">
        <v>2055</v>
      </c>
      <c r="B56">
        <v>398.8</v>
      </c>
      <c r="C56">
        <v>399.7</v>
      </c>
      <c r="D56">
        <v>394.7</v>
      </c>
      <c r="E56">
        <v>400</v>
      </c>
      <c r="F56">
        <v>400</v>
      </c>
      <c r="G56" s="20">
        <v>400</v>
      </c>
      <c r="H56">
        <f t="shared" si="0"/>
        <v>448.8</v>
      </c>
      <c r="I56">
        <f t="shared" si="1"/>
        <v>449.7</v>
      </c>
      <c r="J56">
        <f t="shared" si="2"/>
        <v>444.7</v>
      </c>
      <c r="K56">
        <f t="shared" si="3"/>
        <v>450</v>
      </c>
      <c r="L56">
        <f t="shared" si="4"/>
        <v>450</v>
      </c>
      <c r="M56">
        <f t="shared" si="5"/>
        <v>450</v>
      </c>
    </row>
    <row r="57" spans="1:13" ht="12">
      <c r="A57">
        <v>2056</v>
      </c>
      <c r="B57" s="71">
        <v>398.3</v>
      </c>
      <c r="C57">
        <v>399.6</v>
      </c>
      <c r="D57">
        <v>394.9</v>
      </c>
      <c r="E57">
        <v>400</v>
      </c>
      <c r="F57">
        <v>400</v>
      </c>
      <c r="G57" s="20">
        <v>400</v>
      </c>
      <c r="H57">
        <f t="shared" si="0"/>
        <v>448.3</v>
      </c>
      <c r="I57">
        <f t="shared" si="1"/>
        <v>449.6</v>
      </c>
      <c r="J57">
        <f t="shared" si="2"/>
        <v>444.9</v>
      </c>
      <c r="K57">
        <f t="shared" si="3"/>
        <v>450</v>
      </c>
      <c r="L57">
        <f t="shared" si="4"/>
        <v>450</v>
      </c>
      <c r="M57">
        <f t="shared" si="5"/>
        <v>450</v>
      </c>
    </row>
    <row r="58" spans="1:13" ht="12">
      <c r="A58">
        <v>2057</v>
      </c>
      <c r="B58">
        <v>397.7</v>
      </c>
      <c r="C58">
        <v>399.4</v>
      </c>
      <c r="D58">
        <v>395.1</v>
      </c>
      <c r="E58">
        <v>399.9</v>
      </c>
      <c r="F58">
        <v>400</v>
      </c>
      <c r="G58" s="20">
        <v>400</v>
      </c>
      <c r="H58">
        <f t="shared" si="0"/>
        <v>447.7</v>
      </c>
      <c r="I58">
        <f t="shared" si="1"/>
        <v>449.4</v>
      </c>
      <c r="J58">
        <f t="shared" si="2"/>
        <v>445.1</v>
      </c>
      <c r="K58">
        <f t="shared" si="3"/>
        <v>449.9</v>
      </c>
      <c r="L58">
        <f t="shared" si="4"/>
        <v>450</v>
      </c>
      <c r="M58">
        <f t="shared" si="5"/>
        <v>450</v>
      </c>
    </row>
    <row r="59" spans="1:13" ht="12">
      <c r="A59">
        <v>2058</v>
      </c>
      <c r="B59">
        <v>397</v>
      </c>
      <c r="C59">
        <v>399.2</v>
      </c>
      <c r="D59">
        <v>395.3</v>
      </c>
      <c r="E59">
        <v>399.9</v>
      </c>
      <c r="F59">
        <v>399.9</v>
      </c>
      <c r="G59" s="20">
        <v>400</v>
      </c>
      <c r="H59">
        <f t="shared" si="0"/>
        <v>447</v>
      </c>
      <c r="I59">
        <f t="shared" si="1"/>
        <v>449.2</v>
      </c>
      <c r="J59">
        <f t="shared" si="2"/>
        <v>445.3</v>
      </c>
      <c r="K59">
        <f t="shared" si="3"/>
        <v>449.9</v>
      </c>
      <c r="L59">
        <f t="shared" si="4"/>
        <v>449.9</v>
      </c>
      <c r="M59">
        <f t="shared" si="5"/>
        <v>450</v>
      </c>
    </row>
    <row r="60" spans="1:13" ht="12">
      <c r="A60">
        <v>2059</v>
      </c>
      <c r="B60">
        <v>396.1</v>
      </c>
      <c r="C60">
        <v>399</v>
      </c>
      <c r="D60">
        <v>395.5</v>
      </c>
      <c r="E60">
        <v>399.9</v>
      </c>
      <c r="F60">
        <v>399.9</v>
      </c>
      <c r="G60" s="20">
        <v>400</v>
      </c>
      <c r="H60">
        <f t="shared" si="0"/>
        <v>446.1</v>
      </c>
      <c r="I60">
        <f t="shared" si="1"/>
        <v>449</v>
      </c>
      <c r="J60">
        <f t="shared" si="2"/>
        <v>445.5</v>
      </c>
      <c r="K60">
        <f t="shared" si="3"/>
        <v>449.9</v>
      </c>
      <c r="L60">
        <f t="shared" si="4"/>
        <v>449.9</v>
      </c>
      <c r="M60">
        <f t="shared" si="5"/>
        <v>450</v>
      </c>
    </row>
    <row r="61" spans="1:13" ht="12">
      <c r="A61">
        <v>2060</v>
      </c>
      <c r="B61">
        <v>395.3</v>
      </c>
      <c r="C61">
        <v>398.7</v>
      </c>
      <c r="D61">
        <v>395.7</v>
      </c>
      <c r="E61">
        <v>399.9</v>
      </c>
      <c r="F61">
        <v>399.9</v>
      </c>
      <c r="G61" s="20">
        <v>399.9</v>
      </c>
      <c r="H61">
        <f t="shared" si="0"/>
        <v>445.3</v>
      </c>
      <c r="I61">
        <f t="shared" si="1"/>
        <v>448.7</v>
      </c>
      <c r="J61">
        <f t="shared" si="2"/>
        <v>445.7</v>
      </c>
      <c r="K61">
        <f t="shared" si="3"/>
        <v>449.9</v>
      </c>
      <c r="L61">
        <f t="shared" si="4"/>
        <v>449.9</v>
      </c>
      <c r="M61">
        <f t="shared" si="5"/>
        <v>449.9</v>
      </c>
    </row>
    <row r="62" spans="1:13" ht="12">
      <c r="A62">
        <v>2061</v>
      </c>
      <c r="B62">
        <v>394.3</v>
      </c>
      <c r="C62">
        <v>398.5</v>
      </c>
      <c r="D62">
        <v>395.9</v>
      </c>
      <c r="E62">
        <v>399.9</v>
      </c>
      <c r="F62">
        <v>399.9</v>
      </c>
      <c r="G62" s="20">
        <v>399.9</v>
      </c>
      <c r="H62">
        <f t="shared" si="0"/>
        <v>444.3</v>
      </c>
      <c r="I62">
        <f t="shared" si="1"/>
        <v>448.5</v>
      </c>
      <c r="J62">
        <f t="shared" si="2"/>
        <v>445.9</v>
      </c>
      <c r="K62">
        <f t="shared" si="3"/>
        <v>449.9</v>
      </c>
      <c r="L62">
        <f t="shared" si="4"/>
        <v>449.9</v>
      </c>
      <c r="M62">
        <f t="shared" si="5"/>
        <v>449.9</v>
      </c>
    </row>
    <row r="63" spans="1:13" ht="12">
      <c r="A63">
        <v>2062</v>
      </c>
      <c r="B63">
        <v>393.3</v>
      </c>
      <c r="C63">
        <v>398.2</v>
      </c>
      <c r="D63">
        <v>396.1</v>
      </c>
      <c r="E63">
        <v>399.8</v>
      </c>
      <c r="F63">
        <v>399.9</v>
      </c>
      <c r="G63" s="20">
        <v>399.9</v>
      </c>
      <c r="H63">
        <f t="shared" si="0"/>
        <v>443.3</v>
      </c>
      <c r="I63">
        <f t="shared" si="1"/>
        <v>448.2</v>
      </c>
      <c r="J63">
        <f t="shared" si="2"/>
        <v>446.1</v>
      </c>
      <c r="K63">
        <f t="shared" si="3"/>
        <v>449.8</v>
      </c>
      <c r="L63">
        <f t="shared" si="4"/>
        <v>449.9</v>
      </c>
      <c r="M63">
        <f t="shared" si="5"/>
        <v>449.9</v>
      </c>
    </row>
    <row r="64" spans="1:13" ht="12">
      <c r="A64">
        <v>2063</v>
      </c>
      <c r="B64">
        <v>392.2</v>
      </c>
      <c r="C64">
        <v>397.8</v>
      </c>
      <c r="D64">
        <v>396.3</v>
      </c>
      <c r="E64">
        <v>399.8</v>
      </c>
      <c r="F64">
        <v>399.9</v>
      </c>
      <c r="G64" s="20">
        <v>399.9</v>
      </c>
      <c r="H64">
        <f t="shared" si="0"/>
        <v>442.2</v>
      </c>
      <c r="I64">
        <f t="shared" si="1"/>
        <v>447.8</v>
      </c>
      <c r="J64">
        <f t="shared" si="2"/>
        <v>446.3</v>
      </c>
      <c r="K64">
        <f t="shared" si="3"/>
        <v>449.8</v>
      </c>
      <c r="L64">
        <f t="shared" si="4"/>
        <v>449.9</v>
      </c>
      <c r="M64">
        <f t="shared" si="5"/>
        <v>449.9</v>
      </c>
    </row>
    <row r="65" spans="1:13" ht="12">
      <c r="A65">
        <v>2064</v>
      </c>
      <c r="B65">
        <v>391</v>
      </c>
      <c r="C65">
        <v>397.5</v>
      </c>
      <c r="D65">
        <v>396.5</v>
      </c>
      <c r="E65">
        <v>399.8</v>
      </c>
      <c r="F65">
        <v>399.9</v>
      </c>
      <c r="G65" s="20">
        <v>399.9</v>
      </c>
      <c r="H65">
        <f t="shared" si="0"/>
        <v>441</v>
      </c>
      <c r="I65">
        <f t="shared" si="1"/>
        <v>447.5</v>
      </c>
      <c r="J65">
        <f t="shared" si="2"/>
        <v>446.5</v>
      </c>
      <c r="K65">
        <f t="shared" si="3"/>
        <v>449.8</v>
      </c>
      <c r="L65">
        <f t="shared" si="4"/>
        <v>449.9</v>
      </c>
      <c r="M65">
        <f t="shared" si="5"/>
        <v>449.9</v>
      </c>
    </row>
    <row r="66" spans="1:13" ht="12">
      <c r="A66">
        <v>2065</v>
      </c>
      <c r="B66">
        <v>389.8</v>
      </c>
      <c r="C66">
        <v>397.1</v>
      </c>
      <c r="D66">
        <v>396.7</v>
      </c>
      <c r="E66">
        <v>399.7</v>
      </c>
      <c r="F66">
        <v>399.8</v>
      </c>
      <c r="G66" s="20">
        <v>399.9</v>
      </c>
      <c r="H66">
        <f t="shared" si="0"/>
        <v>439.8</v>
      </c>
      <c r="I66">
        <f t="shared" si="1"/>
        <v>447.1</v>
      </c>
      <c r="J66">
        <f t="shared" si="2"/>
        <v>446.7</v>
      </c>
      <c r="K66">
        <f t="shared" si="3"/>
        <v>449.7</v>
      </c>
      <c r="L66">
        <f t="shared" si="4"/>
        <v>449.8</v>
      </c>
      <c r="M66">
        <f t="shared" si="5"/>
        <v>449.9</v>
      </c>
    </row>
    <row r="67" spans="1:13" ht="12">
      <c r="A67">
        <v>2066</v>
      </c>
      <c r="B67">
        <v>388.6</v>
      </c>
      <c r="C67">
        <v>396.8</v>
      </c>
      <c r="D67">
        <v>396.9</v>
      </c>
      <c r="E67">
        <v>399.7</v>
      </c>
      <c r="F67">
        <v>399.8</v>
      </c>
      <c r="G67" s="20">
        <v>399.9</v>
      </c>
      <c r="H67">
        <f t="shared" si="0"/>
        <v>438.6</v>
      </c>
      <c r="I67">
        <f t="shared" si="1"/>
        <v>446.8</v>
      </c>
      <c r="J67">
        <f t="shared" si="2"/>
        <v>446.9</v>
      </c>
      <c r="K67">
        <f t="shared" si="3"/>
        <v>449.7</v>
      </c>
      <c r="L67">
        <f t="shared" si="4"/>
        <v>449.8</v>
      </c>
      <c r="M67">
        <f t="shared" si="5"/>
        <v>449.9</v>
      </c>
    </row>
    <row r="68" spans="1:13" ht="12">
      <c r="A68">
        <v>2067</v>
      </c>
      <c r="B68">
        <v>387.3</v>
      </c>
      <c r="C68" s="72">
        <v>396.4</v>
      </c>
      <c r="D68">
        <v>397</v>
      </c>
      <c r="E68">
        <v>399.7</v>
      </c>
      <c r="F68">
        <v>399.8</v>
      </c>
      <c r="G68" s="20">
        <v>399.9</v>
      </c>
      <c r="H68">
        <f t="shared" si="0"/>
        <v>437.3</v>
      </c>
      <c r="I68">
        <f t="shared" si="1"/>
        <v>446.4</v>
      </c>
      <c r="J68">
        <f t="shared" si="2"/>
        <v>447</v>
      </c>
      <c r="K68">
        <f t="shared" si="3"/>
        <v>449.7</v>
      </c>
      <c r="L68">
        <f t="shared" si="4"/>
        <v>449.8</v>
      </c>
      <c r="M68">
        <f t="shared" si="5"/>
        <v>449.9</v>
      </c>
    </row>
    <row r="69" spans="1:13" ht="12">
      <c r="A69">
        <v>2068</v>
      </c>
      <c r="B69">
        <v>385.9</v>
      </c>
      <c r="C69">
        <v>395.9</v>
      </c>
      <c r="D69">
        <v>397.2</v>
      </c>
      <c r="E69">
        <v>399.6</v>
      </c>
      <c r="F69">
        <v>399.8</v>
      </c>
      <c r="G69" s="20">
        <v>399.8</v>
      </c>
      <c r="H69">
        <f t="shared" si="0"/>
        <v>435.9</v>
      </c>
      <c r="I69">
        <f t="shared" si="1"/>
        <v>445.9</v>
      </c>
      <c r="J69">
        <f t="shared" si="2"/>
        <v>447.2</v>
      </c>
      <c r="K69">
        <f t="shared" si="3"/>
        <v>449.6</v>
      </c>
      <c r="L69">
        <f t="shared" si="4"/>
        <v>449.8</v>
      </c>
      <c r="M69">
        <f t="shared" si="5"/>
        <v>449.8</v>
      </c>
    </row>
    <row r="70" spans="1:13" ht="12">
      <c r="A70">
        <v>2069</v>
      </c>
      <c r="B70">
        <v>384.5</v>
      </c>
      <c r="C70">
        <v>395.5</v>
      </c>
      <c r="D70">
        <v>397.4</v>
      </c>
      <c r="E70">
        <v>399.6</v>
      </c>
      <c r="F70">
        <v>399.7</v>
      </c>
      <c r="G70" s="20">
        <v>399.8</v>
      </c>
      <c r="H70">
        <f aca="true" t="shared" si="6" ref="H70:H133">B70+50</f>
        <v>434.5</v>
      </c>
      <c r="I70">
        <f aca="true" t="shared" si="7" ref="I70:I133">C70+50</f>
        <v>445.5</v>
      </c>
      <c r="J70">
        <f aca="true" t="shared" si="8" ref="J70:J133">D70+50</f>
        <v>447.4</v>
      </c>
      <c r="K70">
        <f aca="true" t="shared" si="9" ref="K70:K133">E70+50</f>
        <v>449.6</v>
      </c>
      <c r="L70">
        <f aca="true" t="shared" si="10" ref="L70:L133">F70+50</f>
        <v>449.7</v>
      </c>
      <c r="M70">
        <f aca="true" t="shared" si="11" ref="M70:M133">G70+50</f>
        <v>449.8</v>
      </c>
    </row>
    <row r="71" spans="1:13" ht="12">
      <c r="A71">
        <v>2070</v>
      </c>
      <c r="B71">
        <v>383.1</v>
      </c>
      <c r="C71">
        <v>395</v>
      </c>
      <c r="D71">
        <v>397.5</v>
      </c>
      <c r="E71">
        <v>399.5</v>
      </c>
      <c r="F71">
        <v>399.7</v>
      </c>
      <c r="G71" s="20">
        <v>399.8</v>
      </c>
      <c r="H71">
        <f t="shared" si="6"/>
        <v>433.1</v>
      </c>
      <c r="I71">
        <f t="shared" si="7"/>
        <v>445</v>
      </c>
      <c r="J71">
        <f t="shared" si="8"/>
        <v>447.5</v>
      </c>
      <c r="K71">
        <f t="shared" si="9"/>
        <v>449.5</v>
      </c>
      <c r="L71">
        <f t="shared" si="10"/>
        <v>449.7</v>
      </c>
      <c r="M71">
        <f t="shared" si="11"/>
        <v>449.8</v>
      </c>
    </row>
    <row r="72" spans="1:13" ht="12">
      <c r="A72">
        <v>2071</v>
      </c>
      <c r="B72">
        <v>381.7</v>
      </c>
      <c r="C72">
        <v>394.6</v>
      </c>
      <c r="D72">
        <v>397.7</v>
      </c>
      <c r="E72">
        <v>399.5</v>
      </c>
      <c r="F72">
        <v>399.7</v>
      </c>
      <c r="G72" s="20">
        <v>399.8</v>
      </c>
      <c r="H72">
        <f t="shared" si="6"/>
        <v>431.7</v>
      </c>
      <c r="I72">
        <f t="shared" si="7"/>
        <v>444.6</v>
      </c>
      <c r="J72">
        <f t="shared" si="8"/>
        <v>447.7</v>
      </c>
      <c r="K72">
        <f t="shared" si="9"/>
        <v>449.5</v>
      </c>
      <c r="L72">
        <f t="shared" si="10"/>
        <v>449.7</v>
      </c>
      <c r="M72">
        <f t="shared" si="11"/>
        <v>449.8</v>
      </c>
    </row>
    <row r="73" spans="1:13" ht="12">
      <c r="A73">
        <v>2072</v>
      </c>
      <c r="B73">
        <v>380.2</v>
      </c>
      <c r="C73">
        <v>394.1</v>
      </c>
      <c r="D73">
        <v>397.8</v>
      </c>
      <c r="E73">
        <v>399.4</v>
      </c>
      <c r="F73">
        <v>399.7</v>
      </c>
      <c r="G73" s="20">
        <v>399.8</v>
      </c>
      <c r="H73">
        <f t="shared" si="6"/>
        <v>430.2</v>
      </c>
      <c r="I73">
        <f t="shared" si="7"/>
        <v>444.1</v>
      </c>
      <c r="J73">
        <f t="shared" si="8"/>
        <v>447.8</v>
      </c>
      <c r="K73">
        <f t="shared" si="9"/>
        <v>449.4</v>
      </c>
      <c r="L73">
        <f t="shared" si="10"/>
        <v>449.7</v>
      </c>
      <c r="M73">
        <f t="shared" si="11"/>
        <v>449.8</v>
      </c>
    </row>
    <row r="74" spans="1:13" ht="12">
      <c r="A74">
        <v>2073</v>
      </c>
      <c r="B74">
        <v>378.8</v>
      </c>
      <c r="C74">
        <v>393.5</v>
      </c>
      <c r="D74">
        <v>398</v>
      </c>
      <c r="E74">
        <v>399.4</v>
      </c>
      <c r="F74">
        <v>399.6</v>
      </c>
      <c r="G74" s="20">
        <v>399.7</v>
      </c>
      <c r="H74">
        <f t="shared" si="6"/>
        <v>428.8</v>
      </c>
      <c r="I74">
        <f t="shared" si="7"/>
        <v>443.5</v>
      </c>
      <c r="J74">
        <f t="shared" si="8"/>
        <v>448</v>
      </c>
      <c r="K74">
        <f t="shared" si="9"/>
        <v>449.4</v>
      </c>
      <c r="L74">
        <f t="shared" si="10"/>
        <v>449.6</v>
      </c>
      <c r="M74">
        <f t="shared" si="11"/>
        <v>449.7</v>
      </c>
    </row>
    <row r="75" spans="1:13" ht="12">
      <c r="A75">
        <v>2074</v>
      </c>
      <c r="B75">
        <v>377.3</v>
      </c>
      <c r="C75">
        <v>393</v>
      </c>
      <c r="D75">
        <v>398.1</v>
      </c>
      <c r="E75">
        <v>399.3</v>
      </c>
      <c r="F75">
        <v>399.6</v>
      </c>
      <c r="G75" s="20">
        <v>399.7</v>
      </c>
      <c r="H75">
        <f t="shared" si="6"/>
        <v>427.3</v>
      </c>
      <c r="I75">
        <f t="shared" si="7"/>
        <v>443</v>
      </c>
      <c r="J75">
        <f t="shared" si="8"/>
        <v>448.1</v>
      </c>
      <c r="K75">
        <f t="shared" si="9"/>
        <v>449.3</v>
      </c>
      <c r="L75">
        <f t="shared" si="10"/>
        <v>449.6</v>
      </c>
      <c r="M75">
        <f t="shared" si="11"/>
        <v>449.7</v>
      </c>
    </row>
    <row r="76" spans="1:13" ht="12">
      <c r="A76">
        <v>2075</v>
      </c>
      <c r="B76">
        <v>375.8</v>
      </c>
      <c r="C76">
        <v>392.5</v>
      </c>
      <c r="D76">
        <v>398.2</v>
      </c>
      <c r="E76">
        <v>399.3</v>
      </c>
      <c r="F76">
        <v>399.6</v>
      </c>
      <c r="G76" s="20">
        <v>399.7</v>
      </c>
      <c r="H76">
        <f t="shared" si="6"/>
        <v>425.8</v>
      </c>
      <c r="I76">
        <f t="shared" si="7"/>
        <v>442.5</v>
      </c>
      <c r="J76">
        <f t="shared" si="8"/>
        <v>448.2</v>
      </c>
      <c r="K76">
        <f t="shared" si="9"/>
        <v>449.3</v>
      </c>
      <c r="L76">
        <f t="shared" si="10"/>
        <v>449.6</v>
      </c>
      <c r="M76">
        <f t="shared" si="11"/>
        <v>449.7</v>
      </c>
    </row>
    <row r="77" spans="1:13" ht="12">
      <c r="A77">
        <v>2076</v>
      </c>
      <c r="B77">
        <v>374.3</v>
      </c>
      <c r="C77">
        <v>391.9</v>
      </c>
      <c r="D77">
        <v>398.4</v>
      </c>
      <c r="E77">
        <v>399.2</v>
      </c>
      <c r="F77">
        <v>399.5</v>
      </c>
      <c r="G77" s="20">
        <v>399.7</v>
      </c>
      <c r="H77">
        <f t="shared" si="6"/>
        <v>424.3</v>
      </c>
      <c r="I77">
        <f t="shared" si="7"/>
        <v>441.9</v>
      </c>
      <c r="J77">
        <f t="shared" si="8"/>
        <v>448.4</v>
      </c>
      <c r="K77">
        <f t="shared" si="9"/>
        <v>449.2</v>
      </c>
      <c r="L77">
        <f t="shared" si="10"/>
        <v>449.5</v>
      </c>
      <c r="M77">
        <f t="shared" si="11"/>
        <v>449.7</v>
      </c>
    </row>
    <row r="78" spans="1:13" ht="12">
      <c r="A78">
        <v>2077</v>
      </c>
      <c r="B78">
        <v>372.8</v>
      </c>
      <c r="C78">
        <v>391.3</v>
      </c>
      <c r="D78">
        <v>398.5</v>
      </c>
      <c r="E78">
        <v>399.2</v>
      </c>
      <c r="F78">
        <v>399.5</v>
      </c>
      <c r="G78" s="20">
        <v>399.7</v>
      </c>
      <c r="H78">
        <f t="shared" si="6"/>
        <v>422.8</v>
      </c>
      <c r="I78">
        <f t="shared" si="7"/>
        <v>441.3</v>
      </c>
      <c r="J78">
        <f t="shared" si="8"/>
        <v>448.5</v>
      </c>
      <c r="K78">
        <f t="shared" si="9"/>
        <v>449.2</v>
      </c>
      <c r="L78">
        <f t="shared" si="10"/>
        <v>449.5</v>
      </c>
      <c r="M78">
        <f t="shared" si="11"/>
        <v>449.7</v>
      </c>
    </row>
    <row r="79" spans="1:13" ht="12">
      <c r="A79">
        <v>2078</v>
      </c>
      <c r="B79">
        <v>371.3</v>
      </c>
      <c r="C79">
        <v>390.7</v>
      </c>
      <c r="D79">
        <v>398.6</v>
      </c>
      <c r="E79">
        <v>399.1</v>
      </c>
      <c r="F79">
        <v>399.5</v>
      </c>
      <c r="G79" s="20">
        <v>399.6</v>
      </c>
      <c r="H79">
        <f t="shared" si="6"/>
        <v>421.3</v>
      </c>
      <c r="I79">
        <f t="shared" si="7"/>
        <v>440.7</v>
      </c>
      <c r="J79">
        <f t="shared" si="8"/>
        <v>448.6</v>
      </c>
      <c r="K79">
        <f t="shared" si="9"/>
        <v>449.1</v>
      </c>
      <c r="L79">
        <f t="shared" si="10"/>
        <v>449.5</v>
      </c>
      <c r="M79">
        <f t="shared" si="11"/>
        <v>449.6</v>
      </c>
    </row>
    <row r="80" spans="1:13" ht="12">
      <c r="A80">
        <v>2079</v>
      </c>
      <c r="B80">
        <v>369.8</v>
      </c>
      <c r="C80">
        <v>390.1</v>
      </c>
      <c r="D80">
        <v>398.7</v>
      </c>
      <c r="E80">
        <v>399.1</v>
      </c>
      <c r="F80">
        <v>399.4</v>
      </c>
      <c r="G80" s="20">
        <v>399.6</v>
      </c>
      <c r="H80">
        <f t="shared" si="6"/>
        <v>419.8</v>
      </c>
      <c r="I80">
        <f t="shared" si="7"/>
        <v>440.1</v>
      </c>
      <c r="J80">
        <f t="shared" si="8"/>
        <v>448.7</v>
      </c>
      <c r="K80">
        <f t="shared" si="9"/>
        <v>449.1</v>
      </c>
      <c r="L80">
        <f t="shared" si="10"/>
        <v>449.4</v>
      </c>
      <c r="M80">
        <f t="shared" si="11"/>
        <v>449.6</v>
      </c>
    </row>
    <row r="81" spans="1:13" ht="12">
      <c r="A81">
        <v>2080</v>
      </c>
      <c r="B81">
        <v>368.3</v>
      </c>
      <c r="C81">
        <v>389.5</v>
      </c>
      <c r="D81">
        <v>398.8</v>
      </c>
      <c r="E81">
        <v>399</v>
      </c>
      <c r="F81">
        <v>399.4</v>
      </c>
      <c r="G81" s="20">
        <v>399.6</v>
      </c>
      <c r="H81">
        <f t="shared" si="6"/>
        <v>418.3</v>
      </c>
      <c r="I81">
        <f t="shared" si="7"/>
        <v>439.5</v>
      </c>
      <c r="J81">
        <f t="shared" si="8"/>
        <v>448.8</v>
      </c>
      <c r="K81">
        <f t="shared" si="9"/>
        <v>449</v>
      </c>
      <c r="L81">
        <f t="shared" si="10"/>
        <v>449.4</v>
      </c>
      <c r="M81">
        <f t="shared" si="11"/>
        <v>449.6</v>
      </c>
    </row>
    <row r="82" spans="1:13" ht="12">
      <c r="A82">
        <v>2081</v>
      </c>
      <c r="B82">
        <v>366.9</v>
      </c>
      <c r="C82">
        <v>388.9</v>
      </c>
      <c r="D82">
        <v>399</v>
      </c>
      <c r="E82">
        <v>398.9</v>
      </c>
      <c r="F82">
        <v>399.3</v>
      </c>
      <c r="G82" s="20">
        <v>399.5</v>
      </c>
      <c r="H82">
        <f t="shared" si="6"/>
        <v>416.9</v>
      </c>
      <c r="I82">
        <f t="shared" si="7"/>
        <v>438.9</v>
      </c>
      <c r="J82">
        <f t="shared" si="8"/>
        <v>449</v>
      </c>
      <c r="K82">
        <f t="shared" si="9"/>
        <v>448.9</v>
      </c>
      <c r="L82">
        <f t="shared" si="10"/>
        <v>449.3</v>
      </c>
      <c r="M82">
        <f t="shared" si="11"/>
        <v>449.5</v>
      </c>
    </row>
    <row r="83" spans="1:13" ht="12">
      <c r="A83">
        <v>2082</v>
      </c>
      <c r="B83" s="71">
        <v>365.5</v>
      </c>
      <c r="C83">
        <v>388.2</v>
      </c>
      <c r="D83">
        <v>399.1</v>
      </c>
      <c r="E83">
        <v>398.9</v>
      </c>
      <c r="F83">
        <v>399.3</v>
      </c>
      <c r="G83" s="20">
        <v>399.5</v>
      </c>
      <c r="H83">
        <f t="shared" si="6"/>
        <v>415.5</v>
      </c>
      <c r="I83">
        <f t="shared" si="7"/>
        <v>438.2</v>
      </c>
      <c r="J83">
        <f t="shared" si="8"/>
        <v>449.1</v>
      </c>
      <c r="K83">
        <f t="shared" si="9"/>
        <v>448.9</v>
      </c>
      <c r="L83">
        <f t="shared" si="10"/>
        <v>449.3</v>
      </c>
      <c r="M83">
        <f t="shared" si="11"/>
        <v>449.5</v>
      </c>
    </row>
    <row r="84" spans="1:13" ht="12">
      <c r="A84">
        <v>2083</v>
      </c>
      <c r="B84">
        <v>364.1</v>
      </c>
      <c r="C84">
        <v>387.6</v>
      </c>
      <c r="D84">
        <v>399.1</v>
      </c>
      <c r="E84">
        <v>398.8</v>
      </c>
      <c r="F84">
        <v>399.3</v>
      </c>
      <c r="G84" s="20">
        <v>399.5</v>
      </c>
      <c r="H84">
        <f t="shared" si="6"/>
        <v>414.1</v>
      </c>
      <c r="I84">
        <f t="shared" si="7"/>
        <v>437.6</v>
      </c>
      <c r="J84">
        <f t="shared" si="8"/>
        <v>449.1</v>
      </c>
      <c r="K84">
        <f t="shared" si="9"/>
        <v>448.8</v>
      </c>
      <c r="L84">
        <f t="shared" si="10"/>
        <v>449.3</v>
      </c>
      <c r="M84">
        <f t="shared" si="11"/>
        <v>449.5</v>
      </c>
    </row>
    <row r="85" spans="1:13" ht="12">
      <c r="A85">
        <v>2084</v>
      </c>
      <c r="B85">
        <v>362.8</v>
      </c>
      <c r="C85">
        <v>386.9</v>
      </c>
      <c r="D85">
        <v>399.2</v>
      </c>
      <c r="E85">
        <v>398.7</v>
      </c>
      <c r="F85">
        <v>399.2</v>
      </c>
      <c r="G85" s="20">
        <v>399.5</v>
      </c>
      <c r="H85">
        <f t="shared" si="6"/>
        <v>412.8</v>
      </c>
      <c r="I85">
        <f t="shared" si="7"/>
        <v>436.9</v>
      </c>
      <c r="J85">
        <f t="shared" si="8"/>
        <v>449.2</v>
      </c>
      <c r="K85">
        <f t="shared" si="9"/>
        <v>448.7</v>
      </c>
      <c r="L85">
        <f t="shared" si="10"/>
        <v>449.2</v>
      </c>
      <c r="M85">
        <f t="shared" si="11"/>
        <v>449.5</v>
      </c>
    </row>
    <row r="86" spans="1:13" ht="12">
      <c r="A86">
        <v>2085</v>
      </c>
      <c r="B86">
        <v>361.5</v>
      </c>
      <c r="C86">
        <v>386.3</v>
      </c>
      <c r="D86">
        <v>399.3</v>
      </c>
      <c r="E86">
        <v>398.6</v>
      </c>
      <c r="F86">
        <v>399.2</v>
      </c>
      <c r="G86" s="20">
        <v>399.4</v>
      </c>
      <c r="H86">
        <f t="shared" si="6"/>
        <v>411.5</v>
      </c>
      <c r="I86">
        <f t="shared" si="7"/>
        <v>436.3</v>
      </c>
      <c r="J86">
        <f t="shared" si="8"/>
        <v>449.3</v>
      </c>
      <c r="K86">
        <f t="shared" si="9"/>
        <v>448.6</v>
      </c>
      <c r="L86">
        <f t="shared" si="10"/>
        <v>449.2</v>
      </c>
      <c r="M86">
        <f t="shared" si="11"/>
        <v>449.4</v>
      </c>
    </row>
    <row r="87" spans="1:13" ht="12">
      <c r="A87">
        <v>2086</v>
      </c>
      <c r="B87">
        <v>360.2</v>
      </c>
      <c r="C87">
        <v>385.6</v>
      </c>
      <c r="D87">
        <v>399.4</v>
      </c>
      <c r="E87">
        <v>398.6</v>
      </c>
      <c r="F87">
        <v>399.1</v>
      </c>
      <c r="G87" s="20">
        <v>399.4</v>
      </c>
      <c r="H87">
        <f t="shared" si="6"/>
        <v>410.2</v>
      </c>
      <c r="I87">
        <f t="shared" si="7"/>
        <v>435.6</v>
      </c>
      <c r="J87">
        <f t="shared" si="8"/>
        <v>449.4</v>
      </c>
      <c r="K87">
        <f t="shared" si="9"/>
        <v>448.6</v>
      </c>
      <c r="L87">
        <f t="shared" si="10"/>
        <v>449.1</v>
      </c>
      <c r="M87">
        <f t="shared" si="11"/>
        <v>449.4</v>
      </c>
    </row>
    <row r="88" spans="1:13" ht="12">
      <c r="A88">
        <v>2087</v>
      </c>
      <c r="B88">
        <v>359</v>
      </c>
      <c r="C88">
        <v>384.9</v>
      </c>
      <c r="D88">
        <v>399.5</v>
      </c>
      <c r="E88">
        <v>398.5</v>
      </c>
      <c r="F88">
        <v>399.1</v>
      </c>
      <c r="G88" s="20">
        <v>399.4</v>
      </c>
      <c r="H88">
        <f t="shared" si="6"/>
        <v>409</v>
      </c>
      <c r="I88">
        <f t="shared" si="7"/>
        <v>434.9</v>
      </c>
      <c r="J88">
        <f t="shared" si="8"/>
        <v>449.5</v>
      </c>
      <c r="K88">
        <f t="shared" si="9"/>
        <v>448.5</v>
      </c>
      <c r="L88">
        <f t="shared" si="10"/>
        <v>449.1</v>
      </c>
      <c r="M88">
        <f t="shared" si="11"/>
        <v>449.4</v>
      </c>
    </row>
    <row r="89" spans="1:13" ht="12">
      <c r="A89">
        <v>2088</v>
      </c>
      <c r="B89">
        <v>357.8</v>
      </c>
      <c r="C89">
        <v>384.2</v>
      </c>
      <c r="D89">
        <v>399.6</v>
      </c>
      <c r="E89">
        <v>398.4</v>
      </c>
      <c r="F89">
        <v>399</v>
      </c>
      <c r="G89" s="20">
        <v>399.3</v>
      </c>
      <c r="H89">
        <f t="shared" si="6"/>
        <v>407.8</v>
      </c>
      <c r="I89">
        <f t="shared" si="7"/>
        <v>434.2</v>
      </c>
      <c r="J89">
        <f t="shared" si="8"/>
        <v>449.6</v>
      </c>
      <c r="K89">
        <f t="shared" si="9"/>
        <v>448.4</v>
      </c>
      <c r="L89">
        <f t="shared" si="10"/>
        <v>449</v>
      </c>
      <c r="M89">
        <f t="shared" si="11"/>
        <v>449.3</v>
      </c>
    </row>
    <row r="90" spans="1:13" ht="12">
      <c r="A90">
        <v>2089</v>
      </c>
      <c r="B90">
        <v>356.8</v>
      </c>
      <c r="C90">
        <v>383.5</v>
      </c>
      <c r="D90">
        <v>399.6</v>
      </c>
      <c r="E90">
        <v>398.3</v>
      </c>
      <c r="F90">
        <v>399</v>
      </c>
      <c r="G90" s="20">
        <v>399.3</v>
      </c>
      <c r="H90">
        <f t="shared" si="6"/>
        <v>406.8</v>
      </c>
      <c r="I90">
        <f t="shared" si="7"/>
        <v>433.5</v>
      </c>
      <c r="J90">
        <f t="shared" si="8"/>
        <v>449.6</v>
      </c>
      <c r="K90">
        <f t="shared" si="9"/>
        <v>448.3</v>
      </c>
      <c r="L90">
        <f t="shared" si="10"/>
        <v>449</v>
      </c>
      <c r="M90">
        <f t="shared" si="11"/>
        <v>449.3</v>
      </c>
    </row>
    <row r="91" spans="1:13" ht="12">
      <c r="A91">
        <v>2090</v>
      </c>
      <c r="B91">
        <v>355.7</v>
      </c>
      <c r="C91">
        <v>382.8</v>
      </c>
      <c r="D91">
        <v>399.7</v>
      </c>
      <c r="E91">
        <v>398.2</v>
      </c>
      <c r="F91">
        <v>398.9</v>
      </c>
      <c r="G91" s="20">
        <v>399.3</v>
      </c>
      <c r="H91">
        <f t="shared" si="6"/>
        <v>405.7</v>
      </c>
      <c r="I91">
        <f t="shared" si="7"/>
        <v>432.8</v>
      </c>
      <c r="J91">
        <f t="shared" si="8"/>
        <v>449.7</v>
      </c>
      <c r="K91">
        <f t="shared" si="9"/>
        <v>448.2</v>
      </c>
      <c r="L91">
        <f t="shared" si="10"/>
        <v>448.9</v>
      </c>
      <c r="M91">
        <f t="shared" si="11"/>
        <v>449.3</v>
      </c>
    </row>
    <row r="92" spans="1:13" ht="12">
      <c r="A92">
        <v>2091</v>
      </c>
      <c r="B92">
        <v>354.8</v>
      </c>
      <c r="C92">
        <v>382</v>
      </c>
      <c r="D92">
        <v>399.7</v>
      </c>
      <c r="E92">
        <v>398.1</v>
      </c>
      <c r="F92">
        <v>398.9</v>
      </c>
      <c r="G92" s="20">
        <v>399.2</v>
      </c>
      <c r="H92">
        <f t="shared" si="6"/>
        <v>404.8</v>
      </c>
      <c r="I92">
        <f t="shared" si="7"/>
        <v>432</v>
      </c>
      <c r="J92">
        <f t="shared" si="8"/>
        <v>449.7</v>
      </c>
      <c r="K92">
        <f t="shared" si="9"/>
        <v>448.1</v>
      </c>
      <c r="L92">
        <f t="shared" si="10"/>
        <v>448.9</v>
      </c>
      <c r="M92">
        <f t="shared" si="11"/>
        <v>449.2</v>
      </c>
    </row>
    <row r="93" spans="1:13" ht="12">
      <c r="A93">
        <v>2092</v>
      </c>
      <c r="B93">
        <v>353.9</v>
      </c>
      <c r="C93">
        <v>381.3</v>
      </c>
      <c r="D93">
        <v>399.8</v>
      </c>
      <c r="E93">
        <v>398.1</v>
      </c>
      <c r="F93">
        <v>398.8</v>
      </c>
      <c r="G93" s="20">
        <v>399.2</v>
      </c>
      <c r="H93">
        <f t="shared" si="6"/>
        <v>403.9</v>
      </c>
      <c r="I93">
        <f t="shared" si="7"/>
        <v>431.3</v>
      </c>
      <c r="J93">
        <f t="shared" si="8"/>
        <v>449.8</v>
      </c>
      <c r="K93">
        <f t="shared" si="9"/>
        <v>448.1</v>
      </c>
      <c r="L93">
        <f t="shared" si="10"/>
        <v>448.8</v>
      </c>
      <c r="M93">
        <f t="shared" si="11"/>
        <v>449.2</v>
      </c>
    </row>
    <row r="94" spans="1:13" ht="12">
      <c r="A94">
        <v>2093</v>
      </c>
      <c r="B94">
        <v>353.1</v>
      </c>
      <c r="C94">
        <v>380.6</v>
      </c>
      <c r="D94">
        <v>399.8</v>
      </c>
      <c r="E94">
        <v>398</v>
      </c>
      <c r="F94">
        <v>398.7</v>
      </c>
      <c r="G94" s="20">
        <v>399.1</v>
      </c>
      <c r="H94">
        <f t="shared" si="6"/>
        <v>403.1</v>
      </c>
      <c r="I94">
        <f t="shared" si="7"/>
        <v>430.6</v>
      </c>
      <c r="J94">
        <f t="shared" si="8"/>
        <v>449.8</v>
      </c>
      <c r="K94">
        <f t="shared" si="9"/>
        <v>448</v>
      </c>
      <c r="L94">
        <f t="shared" si="10"/>
        <v>448.7</v>
      </c>
      <c r="M94">
        <f t="shared" si="11"/>
        <v>449.1</v>
      </c>
    </row>
    <row r="95" spans="1:13" ht="12">
      <c r="A95">
        <v>2094</v>
      </c>
      <c r="B95">
        <v>352.3</v>
      </c>
      <c r="C95">
        <v>379.9</v>
      </c>
      <c r="D95">
        <v>399.9</v>
      </c>
      <c r="E95">
        <v>397.9</v>
      </c>
      <c r="F95">
        <v>398.7</v>
      </c>
      <c r="G95" s="20">
        <v>399.1</v>
      </c>
      <c r="H95">
        <f t="shared" si="6"/>
        <v>402.3</v>
      </c>
      <c r="I95">
        <f t="shared" si="7"/>
        <v>429.9</v>
      </c>
      <c r="J95">
        <f t="shared" si="8"/>
        <v>449.9</v>
      </c>
      <c r="K95">
        <f t="shared" si="9"/>
        <v>447.9</v>
      </c>
      <c r="L95">
        <f t="shared" si="10"/>
        <v>448.7</v>
      </c>
      <c r="M95">
        <f t="shared" si="11"/>
        <v>449.1</v>
      </c>
    </row>
    <row r="96" spans="1:13" ht="12">
      <c r="A96">
        <v>2095</v>
      </c>
      <c r="B96">
        <v>351.7</v>
      </c>
      <c r="C96">
        <v>379.1</v>
      </c>
      <c r="D96">
        <v>399.9</v>
      </c>
      <c r="E96">
        <v>397.8</v>
      </c>
      <c r="F96">
        <v>398.6</v>
      </c>
      <c r="G96" s="20">
        <v>399.1</v>
      </c>
      <c r="H96">
        <f t="shared" si="6"/>
        <v>401.7</v>
      </c>
      <c r="I96">
        <f t="shared" si="7"/>
        <v>429.1</v>
      </c>
      <c r="J96">
        <f t="shared" si="8"/>
        <v>449.9</v>
      </c>
      <c r="K96">
        <f t="shared" si="9"/>
        <v>447.8</v>
      </c>
      <c r="L96">
        <f t="shared" si="10"/>
        <v>448.6</v>
      </c>
      <c r="M96">
        <f t="shared" si="11"/>
        <v>449.1</v>
      </c>
    </row>
    <row r="97" spans="1:13" ht="12">
      <c r="A97">
        <v>2096</v>
      </c>
      <c r="B97">
        <v>351.2</v>
      </c>
      <c r="C97">
        <v>378.4</v>
      </c>
      <c r="D97">
        <v>399.9</v>
      </c>
      <c r="E97">
        <v>397.7</v>
      </c>
      <c r="F97">
        <v>398.6</v>
      </c>
      <c r="G97" s="20">
        <v>399</v>
      </c>
      <c r="H97">
        <f t="shared" si="6"/>
        <v>401.2</v>
      </c>
      <c r="I97">
        <f t="shared" si="7"/>
        <v>428.4</v>
      </c>
      <c r="J97">
        <f t="shared" si="8"/>
        <v>449.9</v>
      </c>
      <c r="K97">
        <f t="shared" si="9"/>
        <v>447.7</v>
      </c>
      <c r="L97">
        <f t="shared" si="10"/>
        <v>448.6</v>
      </c>
      <c r="M97">
        <f t="shared" si="11"/>
        <v>449</v>
      </c>
    </row>
    <row r="98" spans="1:13" ht="12">
      <c r="A98">
        <v>2097</v>
      </c>
      <c r="B98">
        <v>350.7</v>
      </c>
      <c r="C98">
        <v>377.6</v>
      </c>
      <c r="D98">
        <v>400</v>
      </c>
      <c r="E98">
        <v>397.6</v>
      </c>
      <c r="F98">
        <v>398.5</v>
      </c>
      <c r="G98" s="20">
        <v>399</v>
      </c>
      <c r="H98">
        <f t="shared" si="6"/>
        <v>400.7</v>
      </c>
      <c r="I98">
        <f t="shared" si="7"/>
        <v>427.6</v>
      </c>
      <c r="J98">
        <f t="shared" si="8"/>
        <v>450</v>
      </c>
      <c r="K98">
        <f t="shared" si="9"/>
        <v>447.6</v>
      </c>
      <c r="L98">
        <f t="shared" si="10"/>
        <v>448.5</v>
      </c>
      <c r="M98">
        <f t="shared" si="11"/>
        <v>449</v>
      </c>
    </row>
    <row r="99" spans="1:13" ht="12">
      <c r="A99">
        <v>2098</v>
      </c>
      <c r="B99">
        <v>350.4</v>
      </c>
      <c r="C99">
        <v>376.9</v>
      </c>
      <c r="D99">
        <v>400</v>
      </c>
      <c r="E99">
        <v>397.5</v>
      </c>
      <c r="F99">
        <v>398.4</v>
      </c>
      <c r="G99" s="20">
        <v>398.9</v>
      </c>
      <c r="H99">
        <f t="shared" si="6"/>
        <v>400.4</v>
      </c>
      <c r="I99">
        <f t="shared" si="7"/>
        <v>426.9</v>
      </c>
      <c r="J99">
        <f t="shared" si="8"/>
        <v>450</v>
      </c>
      <c r="K99">
        <f t="shared" si="9"/>
        <v>447.5</v>
      </c>
      <c r="L99">
        <f t="shared" si="10"/>
        <v>448.4</v>
      </c>
      <c r="M99">
        <f t="shared" si="11"/>
        <v>448.9</v>
      </c>
    </row>
    <row r="100" spans="1:13" ht="12">
      <c r="A100">
        <v>2099</v>
      </c>
      <c r="B100">
        <v>350.2</v>
      </c>
      <c r="C100">
        <v>376.1</v>
      </c>
      <c r="D100">
        <v>400</v>
      </c>
      <c r="E100">
        <v>397.4</v>
      </c>
      <c r="F100">
        <v>398.4</v>
      </c>
      <c r="G100" s="20">
        <v>398.9</v>
      </c>
      <c r="H100">
        <f t="shared" si="6"/>
        <v>400.2</v>
      </c>
      <c r="I100">
        <f t="shared" si="7"/>
        <v>426.1</v>
      </c>
      <c r="J100">
        <f t="shared" si="8"/>
        <v>450</v>
      </c>
      <c r="K100">
        <f t="shared" si="9"/>
        <v>447.4</v>
      </c>
      <c r="L100">
        <f t="shared" si="10"/>
        <v>448.4</v>
      </c>
      <c r="M100">
        <f t="shared" si="11"/>
        <v>448.9</v>
      </c>
    </row>
    <row r="101" spans="1:13" ht="12">
      <c r="A101">
        <v>2100</v>
      </c>
      <c r="B101">
        <v>350</v>
      </c>
      <c r="C101">
        <v>375.4</v>
      </c>
      <c r="D101">
        <v>400</v>
      </c>
      <c r="E101">
        <v>397.3</v>
      </c>
      <c r="F101">
        <v>398.3</v>
      </c>
      <c r="G101" s="20">
        <v>398.9</v>
      </c>
      <c r="H101">
        <f t="shared" si="6"/>
        <v>400</v>
      </c>
      <c r="I101">
        <f t="shared" si="7"/>
        <v>425.4</v>
      </c>
      <c r="J101">
        <f t="shared" si="8"/>
        <v>450</v>
      </c>
      <c r="K101">
        <f t="shared" si="9"/>
        <v>447.3</v>
      </c>
      <c r="L101">
        <f t="shared" si="10"/>
        <v>448.3</v>
      </c>
      <c r="M101">
        <f t="shared" si="11"/>
        <v>448.9</v>
      </c>
    </row>
    <row r="102" spans="1:13" ht="12">
      <c r="A102">
        <v>2101</v>
      </c>
      <c r="B102">
        <v>350</v>
      </c>
      <c r="C102">
        <v>374.6</v>
      </c>
      <c r="D102">
        <v>400</v>
      </c>
      <c r="E102">
        <v>397.2</v>
      </c>
      <c r="F102">
        <v>398.3</v>
      </c>
      <c r="G102" s="20">
        <v>398.8</v>
      </c>
      <c r="H102">
        <f t="shared" si="6"/>
        <v>400</v>
      </c>
      <c r="I102">
        <f t="shared" si="7"/>
        <v>424.6</v>
      </c>
      <c r="J102">
        <f t="shared" si="8"/>
        <v>450</v>
      </c>
      <c r="K102">
        <f t="shared" si="9"/>
        <v>447.2</v>
      </c>
      <c r="L102">
        <f t="shared" si="10"/>
        <v>448.3</v>
      </c>
      <c r="M102">
        <f t="shared" si="11"/>
        <v>448.8</v>
      </c>
    </row>
    <row r="103" spans="1:13" ht="12">
      <c r="A103">
        <v>2102</v>
      </c>
      <c r="B103">
        <v>350</v>
      </c>
      <c r="C103">
        <v>373.9</v>
      </c>
      <c r="D103">
        <v>400</v>
      </c>
      <c r="E103">
        <v>397.1</v>
      </c>
      <c r="F103">
        <v>398.2</v>
      </c>
      <c r="G103" s="20">
        <v>398.8</v>
      </c>
      <c r="H103">
        <f t="shared" si="6"/>
        <v>400</v>
      </c>
      <c r="I103">
        <f t="shared" si="7"/>
        <v>423.9</v>
      </c>
      <c r="J103">
        <f t="shared" si="8"/>
        <v>450</v>
      </c>
      <c r="K103">
        <f t="shared" si="9"/>
        <v>447.1</v>
      </c>
      <c r="L103">
        <f t="shared" si="10"/>
        <v>448.2</v>
      </c>
      <c r="M103">
        <f t="shared" si="11"/>
        <v>448.8</v>
      </c>
    </row>
    <row r="104" spans="1:13" ht="12">
      <c r="A104">
        <v>2103</v>
      </c>
      <c r="B104">
        <v>350</v>
      </c>
      <c r="C104">
        <v>373.1</v>
      </c>
      <c r="D104">
        <v>400</v>
      </c>
      <c r="E104">
        <v>397</v>
      </c>
      <c r="F104">
        <v>398.1</v>
      </c>
      <c r="G104" s="20">
        <v>398.7</v>
      </c>
      <c r="H104">
        <f t="shared" si="6"/>
        <v>400</v>
      </c>
      <c r="I104">
        <f t="shared" si="7"/>
        <v>423.1</v>
      </c>
      <c r="J104">
        <f t="shared" si="8"/>
        <v>450</v>
      </c>
      <c r="K104">
        <f t="shared" si="9"/>
        <v>447</v>
      </c>
      <c r="L104">
        <f t="shared" si="10"/>
        <v>448.1</v>
      </c>
      <c r="M104">
        <f t="shared" si="11"/>
        <v>448.7</v>
      </c>
    </row>
    <row r="105" spans="1:13" ht="12">
      <c r="A105">
        <v>2104</v>
      </c>
      <c r="B105">
        <v>350</v>
      </c>
      <c r="C105">
        <v>372.4</v>
      </c>
      <c r="D105">
        <v>400</v>
      </c>
      <c r="E105">
        <v>396.9</v>
      </c>
      <c r="F105">
        <v>398</v>
      </c>
      <c r="G105" s="20">
        <v>398.7</v>
      </c>
      <c r="H105">
        <f t="shared" si="6"/>
        <v>400</v>
      </c>
      <c r="I105">
        <f t="shared" si="7"/>
        <v>422.4</v>
      </c>
      <c r="J105">
        <f t="shared" si="8"/>
        <v>450</v>
      </c>
      <c r="K105">
        <f t="shared" si="9"/>
        <v>446.9</v>
      </c>
      <c r="L105">
        <f t="shared" si="10"/>
        <v>448</v>
      </c>
      <c r="M105">
        <f t="shared" si="11"/>
        <v>448.7</v>
      </c>
    </row>
    <row r="106" spans="1:13" ht="12">
      <c r="A106">
        <v>2105</v>
      </c>
      <c r="B106">
        <v>350</v>
      </c>
      <c r="C106">
        <v>371.6</v>
      </c>
      <c r="D106">
        <v>399.9</v>
      </c>
      <c r="E106">
        <v>396.7</v>
      </c>
      <c r="F106">
        <v>398</v>
      </c>
      <c r="G106" s="20">
        <v>398.6</v>
      </c>
      <c r="H106">
        <f t="shared" si="6"/>
        <v>400</v>
      </c>
      <c r="I106">
        <f t="shared" si="7"/>
        <v>421.6</v>
      </c>
      <c r="J106">
        <f t="shared" si="8"/>
        <v>449.9</v>
      </c>
      <c r="K106">
        <f t="shared" si="9"/>
        <v>446.7</v>
      </c>
      <c r="L106">
        <f t="shared" si="10"/>
        <v>448</v>
      </c>
      <c r="M106">
        <f t="shared" si="11"/>
        <v>448.6</v>
      </c>
    </row>
    <row r="107" spans="1:13" ht="12">
      <c r="A107">
        <v>2106</v>
      </c>
      <c r="B107">
        <v>350</v>
      </c>
      <c r="C107">
        <v>370.9</v>
      </c>
      <c r="D107">
        <v>399.9</v>
      </c>
      <c r="E107">
        <v>396.6</v>
      </c>
      <c r="F107">
        <v>397.9</v>
      </c>
      <c r="G107" s="20">
        <v>398.6</v>
      </c>
      <c r="H107">
        <f t="shared" si="6"/>
        <v>400</v>
      </c>
      <c r="I107">
        <f t="shared" si="7"/>
        <v>420.9</v>
      </c>
      <c r="J107">
        <f t="shared" si="8"/>
        <v>449.9</v>
      </c>
      <c r="K107">
        <f t="shared" si="9"/>
        <v>446.6</v>
      </c>
      <c r="L107">
        <f t="shared" si="10"/>
        <v>447.9</v>
      </c>
      <c r="M107">
        <f t="shared" si="11"/>
        <v>448.6</v>
      </c>
    </row>
    <row r="108" spans="1:13" ht="12">
      <c r="A108">
        <v>2107</v>
      </c>
      <c r="B108">
        <v>350</v>
      </c>
      <c r="C108">
        <v>370.2</v>
      </c>
      <c r="D108">
        <v>399.8</v>
      </c>
      <c r="E108">
        <v>396.5</v>
      </c>
      <c r="F108">
        <v>397.8</v>
      </c>
      <c r="G108" s="20">
        <v>398.5</v>
      </c>
      <c r="H108">
        <f t="shared" si="6"/>
        <v>400</v>
      </c>
      <c r="I108">
        <f t="shared" si="7"/>
        <v>420.2</v>
      </c>
      <c r="J108">
        <f t="shared" si="8"/>
        <v>449.8</v>
      </c>
      <c r="K108">
        <f t="shared" si="9"/>
        <v>446.5</v>
      </c>
      <c r="L108">
        <f t="shared" si="10"/>
        <v>447.8</v>
      </c>
      <c r="M108">
        <f t="shared" si="11"/>
        <v>448.5</v>
      </c>
    </row>
    <row r="109" spans="1:13" ht="12">
      <c r="A109">
        <v>2108</v>
      </c>
      <c r="B109">
        <v>350</v>
      </c>
      <c r="C109">
        <v>369.4</v>
      </c>
      <c r="D109">
        <v>399.8</v>
      </c>
      <c r="E109">
        <v>396.4</v>
      </c>
      <c r="F109">
        <v>397.8</v>
      </c>
      <c r="G109" s="20">
        <v>398.5</v>
      </c>
      <c r="H109">
        <f t="shared" si="6"/>
        <v>400</v>
      </c>
      <c r="I109">
        <f t="shared" si="7"/>
        <v>419.4</v>
      </c>
      <c r="J109">
        <f t="shared" si="8"/>
        <v>449.8</v>
      </c>
      <c r="K109">
        <f t="shared" si="9"/>
        <v>446.4</v>
      </c>
      <c r="L109">
        <f t="shared" si="10"/>
        <v>447.8</v>
      </c>
      <c r="M109">
        <f t="shared" si="11"/>
        <v>448.5</v>
      </c>
    </row>
    <row r="110" spans="1:13" ht="12">
      <c r="A110">
        <v>2109</v>
      </c>
      <c r="B110">
        <v>350</v>
      </c>
      <c r="C110">
        <v>368.7</v>
      </c>
      <c r="D110">
        <v>399.7</v>
      </c>
      <c r="E110">
        <v>396.3</v>
      </c>
      <c r="F110">
        <v>397.7</v>
      </c>
      <c r="G110" s="20">
        <v>398.4</v>
      </c>
      <c r="H110">
        <f t="shared" si="6"/>
        <v>400</v>
      </c>
      <c r="I110">
        <f t="shared" si="7"/>
        <v>418.7</v>
      </c>
      <c r="J110">
        <f t="shared" si="8"/>
        <v>449.7</v>
      </c>
      <c r="K110">
        <f t="shared" si="9"/>
        <v>446.3</v>
      </c>
      <c r="L110">
        <f t="shared" si="10"/>
        <v>447.7</v>
      </c>
      <c r="M110">
        <f t="shared" si="11"/>
        <v>448.4</v>
      </c>
    </row>
    <row r="111" spans="1:13" ht="12">
      <c r="A111">
        <v>2110</v>
      </c>
      <c r="B111">
        <v>350</v>
      </c>
      <c r="C111">
        <v>368</v>
      </c>
      <c r="D111">
        <v>399.7</v>
      </c>
      <c r="E111">
        <v>396.2</v>
      </c>
      <c r="F111">
        <v>397.6</v>
      </c>
      <c r="G111" s="20">
        <v>398.4</v>
      </c>
      <c r="H111">
        <f t="shared" si="6"/>
        <v>400</v>
      </c>
      <c r="I111">
        <f t="shared" si="7"/>
        <v>418</v>
      </c>
      <c r="J111">
        <f t="shared" si="8"/>
        <v>449.7</v>
      </c>
      <c r="K111">
        <f t="shared" si="9"/>
        <v>446.2</v>
      </c>
      <c r="L111">
        <f t="shared" si="10"/>
        <v>447.6</v>
      </c>
      <c r="M111">
        <f t="shared" si="11"/>
        <v>448.4</v>
      </c>
    </row>
    <row r="112" spans="1:13" ht="12">
      <c r="A112">
        <v>2111</v>
      </c>
      <c r="B112">
        <v>350</v>
      </c>
      <c r="C112">
        <v>367.3</v>
      </c>
      <c r="D112">
        <v>399.6</v>
      </c>
      <c r="E112">
        <v>396</v>
      </c>
      <c r="F112">
        <v>397.5</v>
      </c>
      <c r="G112" s="20">
        <v>398.3</v>
      </c>
      <c r="H112">
        <f t="shared" si="6"/>
        <v>400</v>
      </c>
      <c r="I112">
        <f t="shared" si="7"/>
        <v>417.3</v>
      </c>
      <c r="J112">
        <f t="shared" si="8"/>
        <v>449.6</v>
      </c>
      <c r="K112">
        <f t="shared" si="9"/>
        <v>446</v>
      </c>
      <c r="L112">
        <f t="shared" si="10"/>
        <v>447.5</v>
      </c>
      <c r="M112">
        <f t="shared" si="11"/>
        <v>448.3</v>
      </c>
    </row>
    <row r="113" spans="1:13" ht="12">
      <c r="A113">
        <v>2112</v>
      </c>
      <c r="B113">
        <v>350</v>
      </c>
      <c r="C113">
        <v>366.5</v>
      </c>
      <c r="D113">
        <v>399.5</v>
      </c>
      <c r="E113">
        <v>395.9</v>
      </c>
      <c r="F113">
        <v>397.4</v>
      </c>
      <c r="G113" s="20">
        <v>398.3</v>
      </c>
      <c r="H113">
        <f t="shared" si="6"/>
        <v>400</v>
      </c>
      <c r="I113">
        <f t="shared" si="7"/>
        <v>416.5</v>
      </c>
      <c r="J113">
        <f t="shared" si="8"/>
        <v>449.5</v>
      </c>
      <c r="K113">
        <f t="shared" si="9"/>
        <v>445.9</v>
      </c>
      <c r="L113">
        <f t="shared" si="10"/>
        <v>447.4</v>
      </c>
      <c r="M113">
        <f t="shared" si="11"/>
        <v>448.3</v>
      </c>
    </row>
    <row r="114" spans="1:13" ht="12">
      <c r="A114">
        <v>2113</v>
      </c>
      <c r="B114">
        <v>350</v>
      </c>
      <c r="C114">
        <v>365.8</v>
      </c>
      <c r="D114">
        <v>399.4</v>
      </c>
      <c r="E114">
        <v>395.8</v>
      </c>
      <c r="F114">
        <v>397.4</v>
      </c>
      <c r="G114" s="20">
        <v>398.2</v>
      </c>
      <c r="H114">
        <f t="shared" si="6"/>
        <v>400</v>
      </c>
      <c r="I114">
        <f t="shared" si="7"/>
        <v>415.8</v>
      </c>
      <c r="J114">
        <f t="shared" si="8"/>
        <v>449.4</v>
      </c>
      <c r="K114">
        <f t="shared" si="9"/>
        <v>445.8</v>
      </c>
      <c r="L114">
        <f t="shared" si="10"/>
        <v>447.4</v>
      </c>
      <c r="M114">
        <f t="shared" si="11"/>
        <v>448.2</v>
      </c>
    </row>
    <row r="115" spans="1:13" ht="12">
      <c r="A115">
        <v>2114</v>
      </c>
      <c r="B115">
        <v>350</v>
      </c>
      <c r="C115">
        <v>365.1</v>
      </c>
      <c r="D115">
        <v>399.3</v>
      </c>
      <c r="E115">
        <v>395.7</v>
      </c>
      <c r="F115">
        <v>397.3</v>
      </c>
      <c r="G115" s="20">
        <v>398.2</v>
      </c>
      <c r="H115">
        <f t="shared" si="6"/>
        <v>400</v>
      </c>
      <c r="I115">
        <f t="shared" si="7"/>
        <v>415.1</v>
      </c>
      <c r="J115">
        <f t="shared" si="8"/>
        <v>449.3</v>
      </c>
      <c r="K115">
        <f t="shared" si="9"/>
        <v>445.7</v>
      </c>
      <c r="L115">
        <f t="shared" si="10"/>
        <v>447.3</v>
      </c>
      <c r="M115">
        <f t="shared" si="11"/>
        <v>448.2</v>
      </c>
    </row>
    <row r="116" spans="1:13" ht="12">
      <c r="A116">
        <v>2115</v>
      </c>
      <c r="B116">
        <v>350</v>
      </c>
      <c r="C116">
        <v>364.4</v>
      </c>
      <c r="D116">
        <v>399.2</v>
      </c>
      <c r="E116">
        <v>395.5</v>
      </c>
      <c r="F116">
        <v>397.2</v>
      </c>
      <c r="G116" s="20">
        <v>398.1</v>
      </c>
      <c r="H116">
        <f t="shared" si="6"/>
        <v>400</v>
      </c>
      <c r="I116">
        <f t="shared" si="7"/>
        <v>414.4</v>
      </c>
      <c r="J116">
        <f t="shared" si="8"/>
        <v>449.2</v>
      </c>
      <c r="K116">
        <f t="shared" si="9"/>
        <v>445.5</v>
      </c>
      <c r="L116">
        <f t="shared" si="10"/>
        <v>447.2</v>
      </c>
      <c r="M116">
        <f t="shared" si="11"/>
        <v>448.1</v>
      </c>
    </row>
    <row r="117" spans="1:13" ht="12">
      <c r="A117">
        <v>2116</v>
      </c>
      <c r="B117">
        <v>350</v>
      </c>
      <c r="C117">
        <v>363.8</v>
      </c>
      <c r="D117">
        <v>399.1</v>
      </c>
      <c r="E117">
        <v>395.4</v>
      </c>
      <c r="F117">
        <v>397.1</v>
      </c>
      <c r="G117" s="20">
        <v>398</v>
      </c>
      <c r="H117">
        <f t="shared" si="6"/>
        <v>400</v>
      </c>
      <c r="I117">
        <f t="shared" si="7"/>
        <v>413.8</v>
      </c>
      <c r="J117">
        <f t="shared" si="8"/>
        <v>449.1</v>
      </c>
      <c r="K117">
        <f t="shared" si="9"/>
        <v>445.4</v>
      </c>
      <c r="L117">
        <f t="shared" si="10"/>
        <v>447.1</v>
      </c>
      <c r="M117">
        <f t="shared" si="11"/>
        <v>448</v>
      </c>
    </row>
    <row r="118" spans="1:13" ht="12">
      <c r="A118">
        <v>2117</v>
      </c>
      <c r="B118">
        <v>350</v>
      </c>
      <c r="C118">
        <v>363.1</v>
      </c>
      <c r="D118">
        <v>399</v>
      </c>
      <c r="E118">
        <v>395.3</v>
      </c>
      <c r="F118">
        <v>397</v>
      </c>
      <c r="G118" s="20">
        <v>398</v>
      </c>
      <c r="H118">
        <f t="shared" si="6"/>
        <v>400</v>
      </c>
      <c r="I118">
        <f t="shared" si="7"/>
        <v>413.1</v>
      </c>
      <c r="J118">
        <f t="shared" si="8"/>
        <v>449</v>
      </c>
      <c r="K118">
        <f t="shared" si="9"/>
        <v>445.3</v>
      </c>
      <c r="L118">
        <f t="shared" si="10"/>
        <v>447</v>
      </c>
      <c r="M118">
        <f t="shared" si="11"/>
        <v>448</v>
      </c>
    </row>
    <row r="119" spans="1:13" ht="12">
      <c r="A119">
        <v>2118</v>
      </c>
      <c r="B119">
        <v>350</v>
      </c>
      <c r="C119">
        <v>362.4</v>
      </c>
      <c r="D119">
        <v>398.9</v>
      </c>
      <c r="E119">
        <v>395.1</v>
      </c>
      <c r="F119">
        <v>397</v>
      </c>
      <c r="G119" s="20">
        <v>397.9</v>
      </c>
      <c r="H119">
        <f t="shared" si="6"/>
        <v>400</v>
      </c>
      <c r="I119">
        <f t="shared" si="7"/>
        <v>412.4</v>
      </c>
      <c r="J119">
        <f t="shared" si="8"/>
        <v>448.9</v>
      </c>
      <c r="K119">
        <f t="shared" si="9"/>
        <v>445.1</v>
      </c>
      <c r="L119">
        <f t="shared" si="10"/>
        <v>447</v>
      </c>
      <c r="M119">
        <f t="shared" si="11"/>
        <v>447.9</v>
      </c>
    </row>
    <row r="120" spans="1:13" ht="12">
      <c r="A120">
        <v>2119</v>
      </c>
      <c r="B120">
        <v>350</v>
      </c>
      <c r="C120">
        <v>361.8</v>
      </c>
      <c r="D120">
        <v>398.8</v>
      </c>
      <c r="E120">
        <v>395</v>
      </c>
      <c r="F120">
        <v>396.9</v>
      </c>
      <c r="G120" s="20">
        <v>397.9</v>
      </c>
      <c r="H120">
        <f t="shared" si="6"/>
        <v>400</v>
      </c>
      <c r="I120">
        <f t="shared" si="7"/>
        <v>411.8</v>
      </c>
      <c r="J120">
        <f t="shared" si="8"/>
        <v>448.8</v>
      </c>
      <c r="K120">
        <f t="shared" si="9"/>
        <v>445</v>
      </c>
      <c r="L120">
        <f t="shared" si="10"/>
        <v>446.9</v>
      </c>
      <c r="M120">
        <f t="shared" si="11"/>
        <v>447.9</v>
      </c>
    </row>
    <row r="121" spans="1:13" ht="12">
      <c r="A121">
        <v>2120</v>
      </c>
      <c r="B121">
        <v>350</v>
      </c>
      <c r="C121">
        <v>361.1</v>
      </c>
      <c r="D121">
        <v>398.7</v>
      </c>
      <c r="E121">
        <v>394.9</v>
      </c>
      <c r="F121">
        <v>396.8</v>
      </c>
      <c r="G121" s="20">
        <v>397.8</v>
      </c>
      <c r="H121">
        <f t="shared" si="6"/>
        <v>400</v>
      </c>
      <c r="I121">
        <f t="shared" si="7"/>
        <v>411.1</v>
      </c>
      <c r="J121">
        <f t="shared" si="8"/>
        <v>448.7</v>
      </c>
      <c r="K121">
        <f t="shared" si="9"/>
        <v>444.9</v>
      </c>
      <c r="L121">
        <f t="shared" si="10"/>
        <v>446.8</v>
      </c>
      <c r="M121">
        <f t="shared" si="11"/>
        <v>447.8</v>
      </c>
    </row>
    <row r="122" spans="1:13" ht="12">
      <c r="A122">
        <v>2121</v>
      </c>
      <c r="B122">
        <v>350</v>
      </c>
      <c r="C122">
        <v>360.5</v>
      </c>
      <c r="D122">
        <v>398.5</v>
      </c>
      <c r="E122">
        <v>394.7</v>
      </c>
      <c r="F122">
        <v>396.7</v>
      </c>
      <c r="G122" s="20">
        <v>397.7</v>
      </c>
      <c r="H122">
        <f t="shared" si="6"/>
        <v>400</v>
      </c>
      <c r="I122">
        <f t="shared" si="7"/>
        <v>410.5</v>
      </c>
      <c r="J122">
        <f t="shared" si="8"/>
        <v>448.5</v>
      </c>
      <c r="K122">
        <f t="shared" si="9"/>
        <v>444.7</v>
      </c>
      <c r="L122">
        <f t="shared" si="10"/>
        <v>446.7</v>
      </c>
      <c r="M122">
        <f t="shared" si="11"/>
        <v>447.7</v>
      </c>
    </row>
    <row r="123" spans="1:13" ht="12">
      <c r="A123">
        <v>2122</v>
      </c>
      <c r="B123">
        <v>350</v>
      </c>
      <c r="C123">
        <v>359.9</v>
      </c>
      <c r="D123">
        <v>398.4</v>
      </c>
      <c r="E123">
        <v>394.6</v>
      </c>
      <c r="F123">
        <v>396.6</v>
      </c>
      <c r="G123" s="20">
        <v>397.7</v>
      </c>
      <c r="H123">
        <f t="shared" si="6"/>
        <v>400</v>
      </c>
      <c r="I123">
        <f t="shared" si="7"/>
        <v>409.9</v>
      </c>
      <c r="J123">
        <f t="shared" si="8"/>
        <v>448.4</v>
      </c>
      <c r="K123">
        <f t="shared" si="9"/>
        <v>444.6</v>
      </c>
      <c r="L123">
        <f t="shared" si="10"/>
        <v>446.6</v>
      </c>
      <c r="M123">
        <f t="shared" si="11"/>
        <v>447.7</v>
      </c>
    </row>
    <row r="124" spans="1:13" ht="12">
      <c r="A124">
        <v>2123</v>
      </c>
      <c r="B124">
        <v>350</v>
      </c>
      <c r="C124">
        <v>359.3</v>
      </c>
      <c r="D124">
        <v>398.2</v>
      </c>
      <c r="E124">
        <v>394.4</v>
      </c>
      <c r="F124">
        <v>396.5</v>
      </c>
      <c r="G124" s="20">
        <v>397.6</v>
      </c>
      <c r="H124">
        <f t="shared" si="6"/>
        <v>400</v>
      </c>
      <c r="I124">
        <f t="shared" si="7"/>
        <v>409.3</v>
      </c>
      <c r="J124">
        <f t="shared" si="8"/>
        <v>448.2</v>
      </c>
      <c r="K124">
        <f t="shared" si="9"/>
        <v>444.4</v>
      </c>
      <c r="L124">
        <f t="shared" si="10"/>
        <v>446.5</v>
      </c>
      <c r="M124">
        <f t="shared" si="11"/>
        <v>447.6</v>
      </c>
    </row>
    <row r="125" spans="1:13" ht="12">
      <c r="A125">
        <v>2124</v>
      </c>
      <c r="B125">
        <v>350</v>
      </c>
      <c r="C125">
        <v>358.7</v>
      </c>
      <c r="D125">
        <v>398.1</v>
      </c>
      <c r="E125">
        <v>394.3</v>
      </c>
      <c r="F125">
        <v>396.4</v>
      </c>
      <c r="G125" s="20">
        <v>397.6</v>
      </c>
      <c r="H125">
        <f t="shared" si="6"/>
        <v>400</v>
      </c>
      <c r="I125">
        <f t="shared" si="7"/>
        <v>408.7</v>
      </c>
      <c r="J125">
        <f t="shared" si="8"/>
        <v>448.1</v>
      </c>
      <c r="K125">
        <f t="shared" si="9"/>
        <v>444.3</v>
      </c>
      <c r="L125">
        <f t="shared" si="10"/>
        <v>446.4</v>
      </c>
      <c r="M125">
        <f t="shared" si="11"/>
        <v>447.6</v>
      </c>
    </row>
    <row r="126" spans="1:13" ht="12">
      <c r="A126">
        <v>2125</v>
      </c>
      <c r="B126">
        <v>350</v>
      </c>
      <c r="C126">
        <v>358.1</v>
      </c>
      <c r="D126">
        <v>397.9</v>
      </c>
      <c r="E126">
        <v>394.2</v>
      </c>
      <c r="F126">
        <v>396.3</v>
      </c>
      <c r="G126" s="20">
        <v>397.5</v>
      </c>
      <c r="H126">
        <f t="shared" si="6"/>
        <v>400</v>
      </c>
      <c r="I126">
        <f t="shared" si="7"/>
        <v>408.1</v>
      </c>
      <c r="J126">
        <f t="shared" si="8"/>
        <v>447.9</v>
      </c>
      <c r="K126">
        <f t="shared" si="9"/>
        <v>444.2</v>
      </c>
      <c r="L126">
        <f t="shared" si="10"/>
        <v>446.3</v>
      </c>
      <c r="M126">
        <f t="shared" si="11"/>
        <v>447.5</v>
      </c>
    </row>
    <row r="127" spans="1:13" ht="12">
      <c r="A127">
        <v>2126</v>
      </c>
      <c r="B127">
        <v>350</v>
      </c>
      <c r="C127">
        <v>357.5</v>
      </c>
      <c r="D127">
        <v>397.8</v>
      </c>
      <c r="E127">
        <v>394</v>
      </c>
      <c r="F127">
        <v>396.2</v>
      </c>
      <c r="G127" s="20">
        <v>397.4</v>
      </c>
      <c r="H127">
        <f t="shared" si="6"/>
        <v>400</v>
      </c>
      <c r="I127">
        <f t="shared" si="7"/>
        <v>407.5</v>
      </c>
      <c r="J127">
        <f t="shared" si="8"/>
        <v>447.8</v>
      </c>
      <c r="K127">
        <f t="shared" si="9"/>
        <v>444</v>
      </c>
      <c r="L127">
        <f t="shared" si="10"/>
        <v>446.2</v>
      </c>
      <c r="M127">
        <f t="shared" si="11"/>
        <v>447.4</v>
      </c>
    </row>
    <row r="128" spans="1:13" ht="12">
      <c r="A128">
        <v>2127</v>
      </c>
      <c r="B128">
        <v>350</v>
      </c>
      <c r="C128">
        <v>357</v>
      </c>
      <c r="D128">
        <v>397.6</v>
      </c>
      <c r="E128">
        <v>393.9</v>
      </c>
      <c r="F128">
        <v>396.2</v>
      </c>
      <c r="G128" s="20">
        <v>397.4</v>
      </c>
      <c r="H128">
        <f t="shared" si="6"/>
        <v>400</v>
      </c>
      <c r="I128">
        <f t="shared" si="7"/>
        <v>407</v>
      </c>
      <c r="J128">
        <f t="shared" si="8"/>
        <v>447.6</v>
      </c>
      <c r="K128">
        <f t="shared" si="9"/>
        <v>443.9</v>
      </c>
      <c r="L128">
        <f t="shared" si="10"/>
        <v>446.2</v>
      </c>
      <c r="M128">
        <f t="shared" si="11"/>
        <v>447.4</v>
      </c>
    </row>
    <row r="129" spans="1:13" ht="12">
      <c r="A129" s="71">
        <v>2128</v>
      </c>
      <c r="B129">
        <v>350</v>
      </c>
      <c r="C129">
        <v>356.5</v>
      </c>
      <c r="D129">
        <v>397.4</v>
      </c>
      <c r="E129" s="71">
        <v>393.7</v>
      </c>
      <c r="F129">
        <v>396.1</v>
      </c>
      <c r="G129" s="20">
        <v>397.3</v>
      </c>
      <c r="H129">
        <f t="shared" si="6"/>
        <v>400</v>
      </c>
      <c r="I129">
        <f t="shared" si="7"/>
        <v>406.5</v>
      </c>
      <c r="J129">
        <f t="shared" si="8"/>
        <v>447.4</v>
      </c>
      <c r="K129">
        <f t="shared" si="9"/>
        <v>443.7</v>
      </c>
      <c r="L129">
        <f t="shared" si="10"/>
        <v>446.1</v>
      </c>
      <c r="M129">
        <f t="shared" si="11"/>
        <v>447.3</v>
      </c>
    </row>
    <row r="130" spans="1:13" ht="12">
      <c r="A130">
        <v>2129</v>
      </c>
      <c r="B130">
        <v>350</v>
      </c>
      <c r="C130">
        <v>356</v>
      </c>
      <c r="D130">
        <v>397.2</v>
      </c>
      <c r="E130">
        <v>393.6</v>
      </c>
      <c r="F130">
        <v>396</v>
      </c>
      <c r="G130" s="20">
        <v>397.2</v>
      </c>
      <c r="H130">
        <f t="shared" si="6"/>
        <v>400</v>
      </c>
      <c r="I130">
        <f t="shared" si="7"/>
        <v>406</v>
      </c>
      <c r="J130">
        <f t="shared" si="8"/>
        <v>447.2</v>
      </c>
      <c r="K130">
        <f t="shared" si="9"/>
        <v>443.6</v>
      </c>
      <c r="L130">
        <f t="shared" si="10"/>
        <v>446</v>
      </c>
      <c r="M130">
        <f t="shared" si="11"/>
        <v>447.2</v>
      </c>
    </row>
    <row r="131" spans="1:13" ht="12">
      <c r="A131">
        <v>2130</v>
      </c>
      <c r="B131">
        <v>350</v>
      </c>
      <c r="C131">
        <v>355.5</v>
      </c>
      <c r="D131" s="72">
        <v>397.1</v>
      </c>
      <c r="E131">
        <v>393.4</v>
      </c>
      <c r="F131">
        <v>395.9</v>
      </c>
      <c r="G131" s="20">
        <v>397.2</v>
      </c>
      <c r="H131">
        <f t="shared" si="6"/>
        <v>400</v>
      </c>
      <c r="I131">
        <f t="shared" si="7"/>
        <v>405.5</v>
      </c>
      <c r="J131">
        <f t="shared" si="8"/>
        <v>447.1</v>
      </c>
      <c r="K131">
        <f t="shared" si="9"/>
        <v>443.4</v>
      </c>
      <c r="L131">
        <f t="shared" si="10"/>
        <v>445.9</v>
      </c>
      <c r="M131">
        <f t="shared" si="11"/>
        <v>447.2</v>
      </c>
    </row>
    <row r="132" spans="1:13" ht="12">
      <c r="A132">
        <v>2131</v>
      </c>
      <c r="B132">
        <v>350</v>
      </c>
      <c r="C132">
        <v>355</v>
      </c>
      <c r="D132">
        <v>396.9</v>
      </c>
      <c r="E132">
        <v>393.3</v>
      </c>
      <c r="F132">
        <v>395.8</v>
      </c>
      <c r="G132" s="20">
        <v>397.1</v>
      </c>
      <c r="H132">
        <f t="shared" si="6"/>
        <v>400</v>
      </c>
      <c r="I132">
        <f t="shared" si="7"/>
        <v>405</v>
      </c>
      <c r="J132">
        <f t="shared" si="8"/>
        <v>446.9</v>
      </c>
      <c r="K132">
        <f t="shared" si="9"/>
        <v>443.3</v>
      </c>
      <c r="L132">
        <f t="shared" si="10"/>
        <v>445.8</v>
      </c>
      <c r="M132">
        <f t="shared" si="11"/>
        <v>447.1</v>
      </c>
    </row>
    <row r="133" spans="1:13" ht="12">
      <c r="A133">
        <v>2132</v>
      </c>
      <c r="B133">
        <v>350</v>
      </c>
      <c r="C133">
        <v>354.5</v>
      </c>
      <c r="D133">
        <v>396.7</v>
      </c>
      <c r="E133">
        <v>393.1</v>
      </c>
      <c r="F133">
        <v>395.7</v>
      </c>
      <c r="G133" s="20">
        <v>397</v>
      </c>
      <c r="H133">
        <f t="shared" si="6"/>
        <v>400</v>
      </c>
      <c r="I133">
        <f t="shared" si="7"/>
        <v>404.5</v>
      </c>
      <c r="J133">
        <f t="shared" si="8"/>
        <v>446.7</v>
      </c>
      <c r="K133">
        <f t="shared" si="9"/>
        <v>443.1</v>
      </c>
      <c r="L133">
        <f t="shared" si="10"/>
        <v>445.7</v>
      </c>
      <c r="M133">
        <f t="shared" si="11"/>
        <v>447</v>
      </c>
    </row>
    <row r="134" spans="1:13" ht="12">
      <c r="A134">
        <v>2133</v>
      </c>
      <c r="B134">
        <v>350</v>
      </c>
      <c r="C134">
        <v>354.1</v>
      </c>
      <c r="D134">
        <v>396.5</v>
      </c>
      <c r="E134">
        <v>393</v>
      </c>
      <c r="F134">
        <v>395.6</v>
      </c>
      <c r="G134" s="20">
        <v>397</v>
      </c>
      <c r="H134">
        <f aca="true" t="shared" si="12" ref="H134:H197">B134+50</f>
        <v>400</v>
      </c>
      <c r="I134">
        <f aca="true" t="shared" si="13" ref="I134:I197">C134+50</f>
        <v>404.1</v>
      </c>
      <c r="J134">
        <f aca="true" t="shared" si="14" ref="J134:J197">D134+50</f>
        <v>446.5</v>
      </c>
      <c r="K134">
        <f aca="true" t="shared" si="15" ref="K134:K197">E134+50</f>
        <v>443</v>
      </c>
      <c r="L134">
        <f aca="true" t="shared" si="16" ref="L134:L197">F134+50</f>
        <v>445.6</v>
      </c>
      <c r="M134">
        <f aca="true" t="shared" si="17" ref="M134:M197">G134+50</f>
        <v>447</v>
      </c>
    </row>
    <row r="135" spans="1:13" ht="12">
      <c r="A135">
        <v>2134</v>
      </c>
      <c r="B135">
        <v>350</v>
      </c>
      <c r="C135">
        <v>353.6</v>
      </c>
      <c r="D135">
        <v>396.3</v>
      </c>
      <c r="E135">
        <v>392.8</v>
      </c>
      <c r="F135">
        <v>395.5</v>
      </c>
      <c r="G135" s="20">
        <v>396.9</v>
      </c>
      <c r="H135">
        <f t="shared" si="12"/>
        <v>400</v>
      </c>
      <c r="I135">
        <f t="shared" si="13"/>
        <v>403.6</v>
      </c>
      <c r="J135">
        <f t="shared" si="14"/>
        <v>446.3</v>
      </c>
      <c r="K135">
        <f t="shared" si="15"/>
        <v>442.8</v>
      </c>
      <c r="L135">
        <f t="shared" si="16"/>
        <v>445.5</v>
      </c>
      <c r="M135">
        <f t="shared" si="17"/>
        <v>446.9</v>
      </c>
    </row>
    <row r="136" spans="1:13" ht="12">
      <c r="A136">
        <v>2135</v>
      </c>
      <c r="B136">
        <v>350</v>
      </c>
      <c r="C136">
        <v>353.2</v>
      </c>
      <c r="D136">
        <v>396</v>
      </c>
      <c r="E136">
        <v>392.7</v>
      </c>
      <c r="F136">
        <v>395.4</v>
      </c>
      <c r="G136" s="20">
        <v>396.8</v>
      </c>
      <c r="H136">
        <f t="shared" si="12"/>
        <v>400</v>
      </c>
      <c r="I136">
        <f t="shared" si="13"/>
        <v>403.2</v>
      </c>
      <c r="J136">
        <f t="shared" si="14"/>
        <v>446</v>
      </c>
      <c r="K136">
        <f t="shared" si="15"/>
        <v>442.7</v>
      </c>
      <c r="L136">
        <f t="shared" si="16"/>
        <v>445.4</v>
      </c>
      <c r="M136">
        <f t="shared" si="17"/>
        <v>446.8</v>
      </c>
    </row>
    <row r="137" spans="1:13" ht="12">
      <c r="A137">
        <v>2136</v>
      </c>
      <c r="B137">
        <v>350</v>
      </c>
      <c r="C137">
        <v>352.9</v>
      </c>
      <c r="D137">
        <v>395.8</v>
      </c>
      <c r="E137">
        <v>392.5</v>
      </c>
      <c r="F137">
        <v>395.3</v>
      </c>
      <c r="G137" s="20">
        <v>396.7</v>
      </c>
      <c r="H137">
        <f t="shared" si="12"/>
        <v>400</v>
      </c>
      <c r="I137">
        <f t="shared" si="13"/>
        <v>402.9</v>
      </c>
      <c r="J137">
        <f t="shared" si="14"/>
        <v>445.8</v>
      </c>
      <c r="K137">
        <f t="shared" si="15"/>
        <v>442.5</v>
      </c>
      <c r="L137">
        <f t="shared" si="16"/>
        <v>445.3</v>
      </c>
      <c r="M137">
        <f t="shared" si="17"/>
        <v>446.7</v>
      </c>
    </row>
    <row r="138" spans="1:13" ht="12">
      <c r="A138">
        <v>2137</v>
      </c>
      <c r="B138">
        <v>350</v>
      </c>
      <c r="C138">
        <v>352.5</v>
      </c>
      <c r="D138">
        <v>395.6</v>
      </c>
      <c r="E138">
        <v>392.3</v>
      </c>
      <c r="F138">
        <v>395.2</v>
      </c>
      <c r="G138" s="20">
        <v>396.7</v>
      </c>
      <c r="H138">
        <f t="shared" si="12"/>
        <v>400</v>
      </c>
      <c r="I138">
        <f t="shared" si="13"/>
        <v>402.5</v>
      </c>
      <c r="J138">
        <f t="shared" si="14"/>
        <v>445.6</v>
      </c>
      <c r="K138">
        <f t="shared" si="15"/>
        <v>442.3</v>
      </c>
      <c r="L138">
        <f t="shared" si="16"/>
        <v>445.2</v>
      </c>
      <c r="M138">
        <f t="shared" si="17"/>
        <v>446.7</v>
      </c>
    </row>
    <row r="139" spans="1:13" ht="12">
      <c r="A139">
        <v>2138</v>
      </c>
      <c r="B139" s="71">
        <v>350</v>
      </c>
      <c r="C139">
        <v>352.2</v>
      </c>
      <c r="D139">
        <v>395.4</v>
      </c>
      <c r="E139">
        <v>392.2</v>
      </c>
      <c r="F139">
        <v>395.1</v>
      </c>
      <c r="G139" s="20">
        <v>396.6</v>
      </c>
      <c r="H139">
        <f t="shared" si="12"/>
        <v>400</v>
      </c>
      <c r="I139">
        <f t="shared" si="13"/>
        <v>402.2</v>
      </c>
      <c r="J139">
        <f t="shared" si="14"/>
        <v>445.4</v>
      </c>
      <c r="K139">
        <f t="shared" si="15"/>
        <v>442.2</v>
      </c>
      <c r="L139">
        <f t="shared" si="16"/>
        <v>445.1</v>
      </c>
      <c r="M139">
        <f t="shared" si="17"/>
        <v>446.6</v>
      </c>
    </row>
    <row r="140" spans="1:13" ht="12">
      <c r="A140">
        <v>2139</v>
      </c>
      <c r="B140">
        <v>350</v>
      </c>
      <c r="C140">
        <v>351.8</v>
      </c>
      <c r="D140">
        <v>395.2</v>
      </c>
      <c r="E140">
        <v>392</v>
      </c>
      <c r="F140">
        <v>395</v>
      </c>
      <c r="G140" s="20">
        <v>396.5</v>
      </c>
      <c r="H140">
        <f t="shared" si="12"/>
        <v>400</v>
      </c>
      <c r="I140">
        <f t="shared" si="13"/>
        <v>401.8</v>
      </c>
      <c r="J140">
        <f t="shared" si="14"/>
        <v>445.2</v>
      </c>
      <c r="K140">
        <f t="shared" si="15"/>
        <v>442</v>
      </c>
      <c r="L140">
        <f t="shared" si="16"/>
        <v>445</v>
      </c>
      <c r="M140">
        <f t="shared" si="17"/>
        <v>446.5</v>
      </c>
    </row>
    <row r="141" spans="1:13" ht="12">
      <c r="A141">
        <v>2140</v>
      </c>
      <c r="B141">
        <v>350</v>
      </c>
      <c r="C141">
        <v>351.5</v>
      </c>
      <c r="D141">
        <v>394.9</v>
      </c>
      <c r="E141">
        <v>391.9</v>
      </c>
      <c r="F141">
        <v>394.9</v>
      </c>
      <c r="G141" s="20">
        <v>396.5</v>
      </c>
      <c r="H141">
        <f t="shared" si="12"/>
        <v>400</v>
      </c>
      <c r="I141">
        <f t="shared" si="13"/>
        <v>401.5</v>
      </c>
      <c r="J141">
        <f t="shared" si="14"/>
        <v>444.9</v>
      </c>
      <c r="K141">
        <f t="shared" si="15"/>
        <v>441.9</v>
      </c>
      <c r="L141">
        <f t="shared" si="16"/>
        <v>444.9</v>
      </c>
      <c r="M141">
        <f t="shared" si="17"/>
        <v>446.5</v>
      </c>
    </row>
    <row r="142" spans="1:13" ht="12">
      <c r="A142">
        <v>2141</v>
      </c>
      <c r="B142">
        <v>350</v>
      </c>
      <c r="C142">
        <v>351.3</v>
      </c>
      <c r="D142">
        <v>394.7</v>
      </c>
      <c r="E142">
        <v>391.7</v>
      </c>
      <c r="F142">
        <v>394.7</v>
      </c>
      <c r="G142" s="20">
        <v>396.4</v>
      </c>
      <c r="H142">
        <f t="shared" si="12"/>
        <v>400</v>
      </c>
      <c r="I142">
        <f t="shared" si="13"/>
        <v>401.3</v>
      </c>
      <c r="J142">
        <f t="shared" si="14"/>
        <v>444.7</v>
      </c>
      <c r="K142">
        <f t="shared" si="15"/>
        <v>441.7</v>
      </c>
      <c r="L142">
        <f t="shared" si="16"/>
        <v>444.7</v>
      </c>
      <c r="M142">
        <f t="shared" si="17"/>
        <v>446.4</v>
      </c>
    </row>
    <row r="143" spans="1:13" ht="12">
      <c r="A143">
        <v>2142</v>
      </c>
      <c r="B143">
        <v>350</v>
      </c>
      <c r="C143">
        <v>351</v>
      </c>
      <c r="D143">
        <v>394.4</v>
      </c>
      <c r="E143">
        <v>391.5</v>
      </c>
      <c r="F143">
        <v>394.6</v>
      </c>
      <c r="G143" s="20">
        <v>396.3</v>
      </c>
      <c r="H143">
        <f t="shared" si="12"/>
        <v>400</v>
      </c>
      <c r="I143">
        <f t="shared" si="13"/>
        <v>401</v>
      </c>
      <c r="J143">
        <f t="shared" si="14"/>
        <v>444.4</v>
      </c>
      <c r="K143">
        <f t="shared" si="15"/>
        <v>441.5</v>
      </c>
      <c r="L143">
        <f t="shared" si="16"/>
        <v>444.6</v>
      </c>
      <c r="M143">
        <f t="shared" si="17"/>
        <v>446.3</v>
      </c>
    </row>
    <row r="144" spans="1:13" ht="12">
      <c r="A144">
        <v>2143</v>
      </c>
      <c r="B144">
        <v>350</v>
      </c>
      <c r="C144">
        <v>350.8</v>
      </c>
      <c r="D144">
        <v>394.2</v>
      </c>
      <c r="E144">
        <v>391.4</v>
      </c>
      <c r="F144">
        <v>394.5</v>
      </c>
      <c r="G144" s="20">
        <v>396.2</v>
      </c>
      <c r="H144">
        <f t="shared" si="12"/>
        <v>400</v>
      </c>
      <c r="I144">
        <f t="shared" si="13"/>
        <v>400.8</v>
      </c>
      <c r="J144">
        <f t="shared" si="14"/>
        <v>444.2</v>
      </c>
      <c r="K144">
        <f t="shared" si="15"/>
        <v>441.4</v>
      </c>
      <c r="L144">
        <f t="shared" si="16"/>
        <v>444.5</v>
      </c>
      <c r="M144">
        <f t="shared" si="17"/>
        <v>446.2</v>
      </c>
    </row>
    <row r="145" spans="1:13" ht="12">
      <c r="A145">
        <v>2144</v>
      </c>
      <c r="B145">
        <v>350</v>
      </c>
      <c r="C145">
        <v>350.6</v>
      </c>
      <c r="D145">
        <v>393.9</v>
      </c>
      <c r="E145">
        <v>391.2</v>
      </c>
      <c r="F145">
        <v>394.4</v>
      </c>
      <c r="G145" s="20">
        <v>396.2</v>
      </c>
      <c r="H145">
        <f t="shared" si="12"/>
        <v>400</v>
      </c>
      <c r="I145">
        <f t="shared" si="13"/>
        <v>400.6</v>
      </c>
      <c r="J145">
        <f t="shared" si="14"/>
        <v>443.9</v>
      </c>
      <c r="K145">
        <f t="shared" si="15"/>
        <v>441.2</v>
      </c>
      <c r="L145">
        <f t="shared" si="16"/>
        <v>444.4</v>
      </c>
      <c r="M145">
        <f t="shared" si="17"/>
        <v>446.2</v>
      </c>
    </row>
    <row r="146" spans="1:13" ht="12">
      <c r="A146">
        <v>2145</v>
      </c>
      <c r="B146">
        <v>350</v>
      </c>
      <c r="C146">
        <v>350.4</v>
      </c>
      <c r="D146">
        <v>393.7</v>
      </c>
      <c r="E146">
        <v>391</v>
      </c>
      <c r="F146">
        <v>394.3</v>
      </c>
      <c r="G146" s="20">
        <v>396.1</v>
      </c>
      <c r="H146">
        <f t="shared" si="12"/>
        <v>400</v>
      </c>
      <c r="I146">
        <f t="shared" si="13"/>
        <v>400.4</v>
      </c>
      <c r="J146">
        <f t="shared" si="14"/>
        <v>443.7</v>
      </c>
      <c r="K146">
        <f t="shared" si="15"/>
        <v>441</v>
      </c>
      <c r="L146">
        <f t="shared" si="16"/>
        <v>444.3</v>
      </c>
      <c r="M146">
        <f t="shared" si="17"/>
        <v>446.1</v>
      </c>
    </row>
    <row r="147" spans="1:13" ht="12">
      <c r="A147">
        <v>2146</v>
      </c>
      <c r="B147">
        <v>350</v>
      </c>
      <c r="C147">
        <v>350.3</v>
      </c>
      <c r="D147">
        <v>393.4</v>
      </c>
      <c r="E147">
        <v>390.9</v>
      </c>
      <c r="F147">
        <v>394.2</v>
      </c>
      <c r="G147" s="20">
        <v>396</v>
      </c>
      <c r="H147">
        <f t="shared" si="12"/>
        <v>400</v>
      </c>
      <c r="I147">
        <f t="shared" si="13"/>
        <v>400.3</v>
      </c>
      <c r="J147">
        <f t="shared" si="14"/>
        <v>443.4</v>
      </c>
      <c r="K147">
        <f t="shared" si="15"/>
        <v>440.9</v>
      </c>
      <c r="L147">
        <f t="shared" si="16"/>
        <v>444.2</v>
      </c>
      <c r="M147">
        <f t="shared" si="17"/>
        <v>446</v>
      </c>
    </row>
    <row r="148" spans="1:13" ht="12">
      <c r="A148">
        <v>2147</v>
      </c>
      <c r="B148">
        <v>350</v>
      </c>
      <c r="C148">
        <v>350.2</v>
      </c>
      <c r="D148">
        <v>393.1</v>
      </c>
      <c r="E148">
        <v>390.7</v>
      </c>
      <c r="F148">
        <v>394.1</v>
      </c>
      <c r="G148" s="20">
        <v>395.9</v>
      </c>
      <c r="H148">
        <f t="shared" si="12"/>
        <v>400</v>
      </c>
      <c r="I148">
        <f t="shared" si="13"/>
        <v>400.2</v>
      </c>
      <c r="J148">
        <f t="shared" si="14"/>
        <v>443.1</v>
      </c>
      <c r="K148">
        <f t="shared" si="15"/>
        <v>440.7</v>
      </c>
      <c r="L148">
        <f t="shared" si="16"/>
        <v>444.1</v>
      </c>
      <c r="M148">
        <f t="shared" si="17"/>
        <v>445.9</v>
      </c>
    </row>
    <row r="149" spans="1:13" ht="12">
      <c r="A149">
        <v>2148</v>
      </c>
      <c r="B149">
        <v>350</v>
      </c>
      <c r="C149">
        <v>350.1</v>
      </c>
      <c r="D149">
        <v>392.9</v>
      </c>
      <c r="E149">
        <v>390.5</v>
      </c>
      <c r="F149">
        <v>394</v>
      </c>
      <c r="G149" s="20">
        <v>395.8</v>
      </c>
      <c r="H149">
        <f t="shared" si="12"/>
        <v>400</v>
      </c>
      <c r="I149">
        <f t="shared" si="13"/>
        <v>400.1</v>
      </c>
      <c r="J149">
        <f t="shared" si="14"/>
        <v>442.9</v>
      </c>
      <c r="K149">
        <f t="shared" si="15"/>
        <v>440.5</v>
      </c>
      <c r="L149">
        <f t="shared" si="16"/>
        <v>444</v>
      </c>
      <c r="M149">
        <f t="shared" si="17"/>
        <v>445.8</v>
      </c>
    </row>
    <row r="150" spans="1:13" ht="12">
      <c r="A150">
        <v>2149</v>
      </c>
      <c r="B150">
        <v>350</v>
      </c>
      <c r="C150">
        <v>350</v>
      </c>
      <c r="D150">
        <v>392.6</v>
      </c>
      <c r="E150">
        <v>390.4</v>
      </c>
      <c r="F150">
        <v>393.9</v>
      </c>
      <c r="G150" s="20">
        <v>395.8</v>
      </c>
      <c r="H150">
        <f t="shared" si="12"/>
        <v>400</v>
      </c>
      <c r="I150">
        <f t="shared" si="13"/>
        <v>400</v>
      </c>
      <c r="J150">
        <f t="shared" si="14"/>
        <v>442.6</v>
      </c>
      <c r="K150">
        <f t="shared" si="15"/>
        <v>440.4</v>
      </c>
      <c r="L150">
        <f t="shared" si="16"/>
        <v>443.9</v>
      </c>
      <c r="M150">
        <f t="shared" si="17"/>
        <v>445.8</v>
      </c>
    </row>
    <row r="151" spans="1:13" ht="12">
      <c r="A151">
        <v>2150</v>
      </c>
      <c r="B151">
        <v>350</v>
      </c>
      <c r="C151">
        <v>350</v>
      </c>
      <c r="D151">
        <v>392.3</v>
      </c>
      <c r="E151">
        <v>390.2</v>
      </c>
      <c r="F151">
        <v>393.7</v>
      </c>
      <c r="G151" s="20">
        <v>395.7</v>
      </c>
      <c r="H151">
        <f t="shared" si="12"/>
        <v>400</v>
      </c>
      <c r="I151">
        <f t="shared" si="13"/>
        <v>400</v>
      </c>
      <c r="J151">
        <f t="shared" si="14"/>
        <v>442.3</v>
      </c>
      <c r="K151">
        <f t="shared" si="15"/>
        <v>440.2</v>
      </c>
      <c r="L151">
        <f t="shared" si="16"/>
        <v>443.7</v>
      </c>
      <c r="M151">
        <f t="shared" si="17"/>
        <v>445.7</v>
      </c>
    </row>
    <row r="152" spans="1:13" ht="12">
      <c r="A152">
        <v>2151</v>
      </c>
      <c r="B152">
        <v>350</v>
      </c>
      <c r="C152">
        <v>350</v>
      </c>
      <c r="D152">
        <v>392</v>
      </c>
      <c r="E152">
        <v>390</v>
      </c>
      <c r="F152">
        <v>393.6</v>
      </c>
      <c r="G152" s="20">
        <v>395.6</v>
      </c>
      <c r="H152">
        <f t="shared" si="12"/>
        <v>400</v>
      </c>
      <c r="I152">
        <f t="shared" si="13"/>
        <v>400</v>
      </c>
      <c r="J152">
        <f t="shared" si="14"/>
        <v>442</v>
      </c>
      <c r="K152">
        <f t="shared" si="15"/>
        <v>440</v>
      </c>
      <c r="L152">
        <f t="shared" si="16"/>
        <v>443.6</v>
      </c>
      <c r="M152">
        <f t="shared" si="17"/>
        <v>445.6</v>
      </c>
    </row>
    <row r="153" spans="1:13" ht="12">
      <c r="A153">
        <v>2152</v>
      </c>
      <c r="B153">
        <v>350</v>
      </c>
      <c r="C153">
        <v>350</v>
      </c>
      <c r="D153">
        <v>391.8</v>
      </c>
      <c r="E153">
        <v>389.8</v>
      </c>
      <c r="F153">
        <v>393.5</v>
      </c>
      <c r="G153" s="20">
        <v>395.5</v>
      </c>
      <c r="H153">
        <f t="shared" si="12"/>
        <v>400</v>
      </c>
      <c r="I153">
        <f t="shared" si="13"/>
        <v>400</v>
      </c>
      <c r="J153">
        <f t="shared" si="14"/>
        <v>441.8</v>
      </c>
      <c r="K153">
        <f t="shared" si="15"/>
        <v>439.8</v>
      </c>
      <c r="L153">
        <f t="shared" si="16"/>
        <v>443.5</v>
      </c>
      <c r="M153">
        <f t="shared" si="17"/>
        <v>445.5</v>
      </c>
    </row>
    <row r="154" spans="1:13" ht="12">
      <c r="A154">
        <v>2153</v>
      </c>
      <c r="B154">
        <v>350</v>
      </c>
      <c r="C154">
        <v>350</v>
      </c>
      <c r="D154">
        <v>391.5</v>
      </c>
      <c r="E154">
        <v>389.7</v>
      </c>
      <c r="F154">
        <v>393.4</v>
      </c>
      <c r="G154" s="20">
        <v>395.4</v>
      </c>
      <c r="H154">
        <f t="shared" si="12"/>
        <v>400</v>
      </c>
      <c r="I154">
        <f t="shared" si="13"/>
        <v>400</v>
      </c>
      <c r="J154">
        <f t="shared" si="14"/>
        <v>441.5</v>
      </c>
      <c r="K154">
        <f t="shared" si="15"/>
        <v>439.7</v>
      </c>
      <c r="L154">
        <f t="shared" si="16"/>
        <v>443.4</v>
      </c>
      <c r="M154">
        <f t="shared" si="17"/>
        <v>445.4</v>
      </c>
    </row>
    <row r="155" spans="1:13" ht="12">
      <c r="A155">
        <v>2154</v>
      </c>
      <c r="B155">
        <v>350</v>
      </c>
      <c r="C155">
        <v>350</v>
      </c>
      <c r="D155">
        <v>391.2</v>
      </c>
      <c r="E155">
        <v>389.5</v>
      </c>
      <c r="F155">
        <v>393.3</v>
      </c>
      <c r="G155" s="20">
        <v>395.4</v>
      </c>
      <c r="H155">
        <f t="shared" si="12"/>
        <v>400</v>
      </c>
      <c r="I155">
        <f t="shared" si="13"/>
        <v>400</v>
      </c>
      <c r="J155">
        <f t="shared" si="14"/>
        <v>441.2</v>
      </c>
      <c r="K155">
        <f t="shared" si="15"/>
        <v>439.5</v>
      </c>
      <c r="L155">
        <f t="shared" si="16"/>
        <v>443.3</v>
      </c>
      <c r="M155">
        <f t="shared" si="17"/>
        <v>445.4</v>
      </c>
    </row>
    <row r="156" spans="1:13" ht="12">
      <c r="A156">
        <v>2155</v>
      </c>
      <c r="B156">
        <v>350</v>
      </c>
      <c r="C156">
        <v>350</v>
      </c>
      <c r="D156">
        <v>390.9</v>
      </c>
      <c r="E156">
        <v>389.3</v>
      </c>
      <c r="F156">
        <v>393.2</v>
      </c>
      <c r="G156" s="20">
        <v>395.3</v>
      </c>
      <c r="H156">
        <f t="shared" si="12"/>
        <v>400</v>
      </c>
      <c r="I156">
        <f t="shared" si="13"/>
        <v>400</v>
      </c>
      <c r="J156">
        <f t="shared" si="14"/>
        <v>440.9</v>
      </c>
      <c r="K156">
        <f t="shared" si="15"/>
        <v>439.3</v>
      </c>
      <c r="L156">
        <f t="shared" si="16"/>
        <v>443.2</v>
      </c>
      <c r="M156">
        <f t="shared" si="17"/>
        <v>445.3</v>
      </c>
    </row>
    <row r="157" spans="1:13" ht="12">
      <c r="A157">
        <v>2156</v>
      </c>
      <c r="B157">
        <v>350</v>
      </c>
      <c r="C157">
        <v>350</v>
      </c>
      <c r="D157">
        <v>390.6</v>
      </c>
      <c r="E157">
        <v>389.1</v>
      </c>
      <c r="F157">
        <v>393</v>
      </c>
      <c r="G157" s="20">
        <v>395.2</v>
      </c>
      <c r="H157">
        <f t="shared" si="12"/>
        <v>400</v>
      </c>
      <c r="I157">
        <f t="shared" si="13"/>
        <v>400</v>
      </c>
      <c r="J157">
        <f t="shared" si="14"/>
        <v>440.6</v>
      </c>
      <c r="K157">
        <f t="shared" si="15"/>
        <v>439.1</v>
      </c>
      <c r="L157">
        <f t="shared" si="16"/>
        <v>443</v>
      </c>
      <c r="M157">
        <f t="shared" si="17"/>
        <v>445.2</v>
      </c>
    </row>
    <row r="158" spans="1:13" ht="12">
      <c r="A158">
        <v>2157</v>
      </c>
      <c r="B158">
        <v>350</v>
      </c>
      <c r="C158">
        <v>350</v>
      </c>
      <c r="D158">
        <v>390.3</v>
      </c>
      <c r="E158">
        <v>388.9</v>
      </c>
      <c r="F158">
        <v>392.9</v>
      </c>
      <c r="G158" s="20">
        <v>395.1</v>
      </c>
      <c r="H158">
        <f t="shared" si="12"/>
        <v>400</v>
      </c>
      <c r="I158">
        <f t="shared" si="13"/>
        <v>400</v>
      </c>
      <c r="J158">
        <f t="shared" si="14"/>
        <v>440.3</v>
      </c>
      <c r="K158">
        <f t="shared" si="15"/>
        <v>438.9</v>
      </c>
      <c r="L158">
        <f t="shared" si="16"/>
        <v>442.9</v>
      </c>
      <c r="M158">
        <f t="shared" si="17"/>
        <v>445.1</v>
      </c>
    </row>
    <row r="159" spans="1:13" ht="12">
      <c r="A159">
        <v>2158</v>
      </c>
      <c r="B159">
        <v>350</v>
      </c>
      <c r="C159">
        <v>350</v>
      </c>
      <c r="D159">
        <v>390</v>
      </c>
      <c r="E159">
        <v>388.8</v>
      </c>
      <c r="F159">
        <v>392.8</v>
      </c>
      <c r="G159" s="20">
        <v>395</v>
      </c>
      <c r="H159">
        <f t="shared" si="12"/>
        <v>400</v>
      </c>
      <c r="I159">
        <f t="shared" si="13"/>
        <v>400</v>
      </c>
      <c r="J159">
        <f t="shared" si="14"/>
        <v>440</v>
      </c>
      <c r="K159">
        <f t="shared" si="15"/>
        <v>438.8</v>
      </c>
      <c r="L159">
        <f t="shared" si="16"/>
        <v>442.8</v>
      </c>
      <c r="M159">
        <f t="shared" si="17"/>
        <v>445</v>
      </c>
    </row>
    <row r="160" spans="1:13" ht="12">
      <c r="A160">
        <v>2159</v>
      </c>
      <c r="B160">
        <v>350</v>
      </c>
      <c r="C160">
        <v>350</v>
      </c>
      <c r="D160">
        <v>389.7</v>
      </c>
      <c r="E160">
        <v>388.6</v>
      </c>
      <c r="F160">
        <v>392.7</v>
      </c>
      <c r="G160" s="20">
        <v>394.9</v>
      </c>
      <c r="H160">
        <f t="shared" si="12"/>
        <v>400</v>
      </c>
      <c r="I160">
        <f t="shared" si="13"/>
        <v>400</v>
      </c>
      <c r="J160">
        <f t="shared" si="14"/>
        <v>439.7</v>
      </c>
      <c r="K160">
        <f t="shared" si="15"/>
        <v>438.6</v>
      </c>
      <c r="L160">
        <f t="shared" si="16"/>
        <v>442.7</v>
      </c>
      <c r="M160">
        <f t="shared" si="17"/>
        <v>444.9</v>
      </c>
    </row>
    <row r="161" spans="1:13" ht="12">
      <c r="A161">
        <v>2160</v>
      </c>
      <c r="B161">
        <v>350</v>
      </c>
      <c r="C161">
        <v>350</v>
      </c>
      <c r="D161">
        <v>389.4</v>
      </c>
      <c r="E161">
        <v>388.4</v>
      </c>
      <c r="F161">
        <v>392.6</v>
      </c>
      <c r="G161" s="20">
        <v>394.8</v>
      </c>
      <c r="H161">
        <f t="shared" si="12"/>
        <v>400</v>
      </c>
      <c r="I161">
        <f t="shared" si="13"/>
        <v>400</v>
      </c>
      <c r="J161">
        <f t="shared" si="14"/>
        <v>439.4</v>
      </c>
      <c r="K161">
        <f t="shared" si="15"/>
        <v>438.4</v>
      </c>
      <c r="L161">
        <f t="shared" si="16"/>
        <v>442.6</v>
      </c>
      <c r="M161">
        <f t="shared" si="17"/>
        <v>444.8</v>
      </c>
    </row>
    <row r="162" spans="1:13" ht="12">
      <c r="A162">
        <v>2161</v>
      </c>
      <c r="B162">
        <v>350</v>
      </c>
      <c r="C162">
        <v>350</v>
      </c>
      <c r="D162">
        <v>389</v>
      </c>
      <c r="E162">
        <v>388.2</v>
      </c>
      <c r="F162">
        <v>392.4</v>
      </c>
      <c r="G162" s="20">
        <v>394.8</v>
      </c>
      <c r="H162">
        <f t="shared" si="12"/>
        <v>400</v>
      </c>
      <c r="I162">
        <f t="shared" si="13"/>
        <v>400</v>
      </c>
      <c r="J162">
        <f t="shared" si="14"/>
        <v>439</v>
      </c>
      <c r="K162">
        <f t="shared" si="15"/>
        <v>438.2</v>
      </c>
      <c r="L162">
        <f t="shared" si="16"/>
        <v>442.4</v>
      </c>
      <c r="M162">
        <f t="shared" si="17"/>
        <v>444.8</v>
      </c>
    </row>
    <row r="163" spans="1:13" ht="12">
      <c r="A163">
        <v>2162</v>
      </c>
      <c r="B163">
        <v>350</v>
      </c>
      <c r="C163">
        <v>350</v>
      </c>
      <c r="D163">
        <v>388.7</v>
      </c>
      <c r="E163">
        <v>388</v>
      </c>
      <c r="F163">
        <v>392.3</v>
      </c>
      <c r="G163" s="20">
        <v>394.7</v>
      </c>
      <c r="H163">
        <f t="shared" si="12"/>
        <v>400</v>
      </c>
      <c r="I163">
        <f t="shared" si="13"/>
        <v>400</v>
      </c>
      <c r="J163">
        <f t="shared" si="14"/>
        <v>438.7</v>
      </c>
      <c r="K163">
        <f t="shared" si="15"/>
        <v>438</v>
      </c>
      <c r="L163">
        <f t="shared" si="16"/>
        <v>442.3</v>
      </c>
      <c r="M163">
        <f t="shared" si="17"/>
        <v>444.7</v>
      </c>
    </row>
    <row r="164" spans="1:13" ht="12">
      <c r="A164">
        <v>2163</v>
      </c>
      <c r="B164">
        <v>350</v>
      </c>
      <c r="C164">
        <v>350</v>
      </c>
      <c r="D164">
        <v>388.4</v>
      </c>
      <c r="E164">
        <v>387.8</v>
      </c>
      <c r="F164">
        <v>392.2</v>
      </c>
      <c r="G164" s="20">
        <v>394.6</v>
      </c>
      <c r="H164">
        <f t="shared" si="12"/>
        <v>400</v>
      </c>
      <c r="I164">
        <f t="shared" si="13"/>
        <v>400</v>
      </c>
      <c r="J164">
        <f t="shared" si="14"/>
        <v>438.4</v>
      </c>
      <c r="K164">
        <f t="shared" si="15"/>
        <v>437.8</v>
      </c>
      <c r="L164">
        <f t="shared" si="16"/>
        <v>442.2</v>
      </c>
      <c r="M164">
        <f t="shared" si="17"/>
        <v>444.6</v>
      </c>
    </row>
    <row r="165" spans="1:13" ht="12">
      <c r="A165">
        <v>2164</v>
      </c>
      <c r="B165">
        <v>350</v>
      </c>
      <c r="C165">
        <v>350</v>
      </c>
      <c r="D165">
        <v>388.1</v>
      </c>
      <c r="E165">
        <v>387.6</v>
      </c>
      <c r="F165">
        <v>392.1</v>
      </c>
      <c r="G165" s="20">
        <v>394.5</v>
      </c>
      <c r="H165">
        <f t="shared" si="12"/>
        <v>400</v>
      </c>
      <c r="I165">
        <f t="shared" si="13"/>
        <v>400</v>
      </c>
      <c r="J165">
        <f t="shared" si="14"/>
        <v>438.1</v>
      </c>
      <c r="K165">
        <f t="shared" si="15"/>
        <v>437.6</v>
      </c>
      <c r="L165">
        <f t="shared" si="16"/>
        <v>442.1</v>
      </c>
      <c r="M165">
        <f t="shared" si="17"/>
        <v>444.5</v>
      </c>
    </row>
    <row r="166" spans="1:13" ht="12">
      <c r="A166">
        <v>2165</v>
      </c>
      <c r="B166">
        <v>350</v>
      </c>
      <c r="C166">
        <v>350</v>
      </c>
      <c r="D166">
        <v>387.8</v>
      </c>
      <c r="E166">
        <v>387.4</v>
      </c>
      <c r="F166">
        <v>391.9</v>
      </c>
      <c r="G166" s="20">
        <v>394.4</v>
      </c>
      <c r="H166">
        <f t="shared" si="12"/>
        <v>400</v>
      </c>
      <c r="I166">
        <f t="shared" si="13"/>
        <v>400</v>
      </c>
      <c r="J166">
        <f t="shared" si="14"/>
        <v>437.8</v>
      </c>
      <c r="K166">
        <f t="shared" si="15"/>
        <v>437.4</v>
      </c>
      <c r="L166">
        <f t="shared" si="16"/>
        <v>441.9</v>
      </c>
      <c r="M166">
        <f t="shared" si="17"/>
        <v>444.4</v>
      </c>
    </row>
    <row r="167" spans="1:13" ht="12">
      <c r="A167">
        <v>2166</v>
      </c>
      <c r="B167">
        <v>350</v>
      </c>
      <c r="C167">
        <v>350</v>
      </c>
      <c r="D167">
        <v>387.4</v>
      </c>
      <c r="E167">
        <v>387.3</v>
      </c>
      <c r="F167">
        <v>391.8</v>
      </c>
      <c r="G167" s="20">
        <v>394.3</v>
      </c>
      <c r="H167">
        <f t="shared" si="12"/>
        <v>400</v>
      </c>
      <c r="I167">
        <f t="shared" si="13"/>
        <v>400</v>
      </c>
      <c r="J167">
        <f t="shared" si="14"/>
        <v>437.4</v>
      </c>
      <c r="K167">
        <f t="shared" si="15"/>
        <v>437.3</v>
      </c>
      <c r="L167">
        <f t="shared" si="16"/>
        <v>441.8</v>
      </c>
      <c r="M167">
        <f t="shared" si="17"/>
        <v>444.3</v>
      </c>
    </row>
    <row r="168" spans="1:13" ht="12">
      <c r="A168">
        <v>2167</v>
      </c>
      <c r="B168">
        <v>350</v>
      </c>
      <c r="C168">
        <v>350</v>
      </c>
      <c r="D168">
        <v>387.1</v>
      </c>
      <c r="E168">
        <v>387.1</v>
      </c>
      <c r="F168">
        <v>391.7</v>
      </c>
      <c r="G168" s="20">
        <v>394.2</v>
      </c>
      <c r="H168">
        <f t="shared" si="12"/>
        <v>400</v>
      </c>
      <c r="I168">
        <f t="shared" si="13"/>
        <v>400</v>
      </c>
      <c r="J168">
        <f t="shared" si="14"/>
        <v>437.1</v>
      </c>
      <c r="K168">
        <f t="shared" si="15"/>
        <v>437.1</v>
      </c>
      <c r="L168">
        <f t="shared" si="16"/>
        <v>441.7</v>
      </c>
      <c r="M168">
        <f t="shared" si="17"/>
        <v>444.2</v>
      </c>
    </row>
    <row r="169" spans="1:13" ht="12">
      <c r="A169">
        <v>2168</v>
      </c>
      <c r="B169">
        <v>350</v>
      </c>
      <c r="C169">
        <v>350</v>
      </c>
      <c r="D169">
        <v>386.8</v>
      </c>
      <c r="E169">
        <v>386.9</v>
      </c>
      <c r="F169">
        <v>391.6</v>
      </c>
      <c r="G169" s="20">
        <v>394.1</v>
      </c>
      <c r="H169">
        <f t="shared" si="12"/>
        <v>400</v>
      </c>
      <c r="I169">
        <f t="shared" si="13"/>
        <v>400</v>
      </c>
      <c r="J169">
        <f t="shared" si="14"/>
        <v>436.8</v>
      </c>
      <c r="K169">
        <f t="shared" si="15"/>
        <v>436.9</v>
      </c>
      <c r="L169">
        <f t="shared" si="16"/>
        <v>441.6</v>
      </c>
      <c r="M169">
        <f t="shared" si="17"/>
        <v>444.1</v>
      </c>
    </row>
    <row r="170" spans="1:13" ht="12">
      <c r="A170">
        <v>2169</v>
      </c>
      <c r="B170">
        <v>350</v>
      </c>
      <c r="C170">
        <v>350</v>
      </c>
      <c r="D170">
        <v>386.4</v>
      </c>
      <c r="E170">
        <v>386.7</v>
      </c>
      <c r="F170">
        <v>391.4</v>
      </c>
      <c r="G170" s="20">
        <v>394</v>
      </c>
      <c r="H170">
        <f t="shared" si="12"/>
        <v>400</v>
      </c>
      <c r="I170">
        <f t="shared" si="13"/>
        <v>400</v>
      </c>
      <c r="J170">
        <f t="shared" si="14"/>
        <v>436.4</v>
      </c>
      <c r="K170">
        <f t="shared" si="15"/>
        <v>436.7</v>
      </c>
      <c r="L170">
        <f t="shared" si="16"/>
        <v>441.4</v>
      </c>
      <c r="M170">
        <f t="shared" si="17"/>
        <v>444</v>
      </c>
    </row>
    <row r="171" spans="1:13" ht="12">
      <c r="A171">
        <v>2170</v>
      </c>
      <c r="B171">
        <v>350</v>
      </c>
      <c r="C171">
        <v>350</v>
      </c>
      <c r="D171">
        <v>386.1</v>
      </c>
      <c r="E171">
        <v>386.5</v>
      </c>
      <c r="F171" s="71">
        <v>391.3</v>
      </c>
      <c r="G171" s="20">
        <v>393.9</v>
      </c>
      <c r="H171">
        <f t="shared" si="12"/>
        <v>400</v>
      </c>
      <c r="I171">
        <f t="shared" si="13"/>
        <v>400</v>
      </c>
      <c r="J171">
        <f t="shared" si="14"/>
        <v>436.1</v>
      </c>
      <c r="K171">
        <f t="shared" si="15"/>
        <v>436.5</v>
      </c>
      <c r="L171">
        <f t="shared" si="16"/>
        <v>441.3</v>
      </c>
      <c r="M171">
        <f t="shared" si="17"/>
        <v>443.9</v>
      </c>
    </row>
    <row r="172" spans="1:13" ht="12">
      <c r="A172">
        <v>2171</v>
      </c>
      <c r="B172">
        <v>350</v>
      </c>
      <c r="C172">
        <v>350</v>
      </c>
      <c r="D172">
        <v>385.7</v>
      </c>
      <c r="E172">
        <v>386.3</v>
      </c>
      <c r="F172">
        <v>391.2</v>
      </c>
      <c r="G172" s="20">
        <v>393.8</v>
      </c>
      <c r="H172">
        <f t="shared" si="12"/>
        <v>400</v>
      </c>
      <c r="I172">
        <f t="shared" si="13"/>
        <v>400</v>
      </c>
      <c r="J172">
        <f t="shared" si="14"/>
        <v>435.7</v>
      </c>
      <c r="K172">
        <f t="shared" si="15"/>
        <v>436.3</v>
      </c>
      <c r="L172">
        <f t="shared" si="16"/>
        <v>441.2</v>
      </c>
      <c r="M172">
        <f t="shared" si="17"/>
        <v>443.8</v>
      </c>
    </row>
    <row r="173" spans="1:13" ht="12">
      <c r="A173">
        <v>2172</v>
      </c>
      <c r="B173">
        <v>350</v>
      </c>
      <c r="C173">
        <v>350</v>
      </c>
      <c r="D173">
        <v>385.4</v>
      </c>
      <c r="E173">
        <v>386.1</v>
      </c>
      <c r="F173">
        <v>391</v>
      </c>
      <c r="G173" s="20">
        <v>393.8</v>
      </c>
      <c r="H173">
        <f t="shared" si="12"/>
        <v>400</v>
      </c>
      <c r="I173">
        <f t="shared" si="13"/>
        <v>400</v>
      </c>
      <c r="J173">
        <f t="shared" si="14"/>
        <v>435.4</v>
      </c>
      <c r="K173">
        <f t="shared" si="15"/>
        <v>436.1</v>
      </c>
      <c r="L173">
        <f t="shared" si="16"/>
        <v>441</v>
      </c>
      <c r="M173">
        <f t="shared" si="17"/>
        <v>443.8</v>
      </c>
    </row>
    <row r="174" spans="1:13" ht="12">
      <c r="A174">
        <v>2173</v>
      </c>
      <c r="B174">
        <v>350</v>
      </c>
      <c r="C174">
        <v>350</v>
      </c>
      <c r="D174">
        <v>385.1</v>
      </c>
      <c r="E174">
        <v>385.9</v>
      </c>
      <c r="F174">
        <v>390.9</v>
      </c>
      <c r="G174" s="20">
        <v>393.7</v>
      </c>
      <c r="H174">
        <f t="shared" si="12"/>
        <v>400</v>
      </c>
      <c r="I174">
        <f t="shared" si="13"/>
        <v>400</v>
      </c>
      <c r="J174">
        <f t="shared" si="14"/>
        <v>435.1</v>
      </c>
      <c r="K174">
        <f t="shared" si="15"/>
        <v>435.9</v>
      </c>
      <c r="L174">
        <f t="shared" si="16"/>
        <v>440.9</v>
      </c>
      <c r="M174">
        <f t="shared" si="17"/>
        <v>443.7</v>
      </c>
    </row>
    <row r="175" spans="1:13" ht="12">
      <c r="A175">
        <v>2174</v>
      </c>
      <c r="B175">
        <v>350</v>
      </c>
      <c r="C175">
        <v>350</v>
      </c>
      <c r="D175">
        <v>384.7</v>
      </c>
      <c r="E175">
        <v>385.7</v>
      </c>
      <c r="F175">
        <v>390.8</v>
      </c>
      <c r="G175" s="20">
        <v>393.6</v>
      </c>
      <c r="H175">
        <f t="shared" si="12"/>
        <v>400</v>
      </c>
      <c r="I175">
        <f t="shared" si="13"/>
        <v>400</v>
      </c>
      <c r="J175">
        <f t="shared" si="14"/>
        <v>434.7</v>
      </c>
      <c r="K175">
        <f t="shared" si="15"/>
        <v>435.7</v>
      </c>
      <c r="L175">
        <f t="shared" si="16"/>
        <v>440.8</v>
      </c>
      <c r="M175">
        <f t="shared" si="17"/>
        <v>443.6</v>
      </c>
    </row>
    <row r="176" spans="1:13" ht="12">
      <c r="A176">
        <v>2175</v>
      </c>
      <c r="B176">
        <v>350</v>
      </c>
      <c r="C176">
        <v>350</v>
      </c>
      <c r="D176">
        <v>384.4</v>
      </c>
      <c r="E176">
        <v>385.5</v>
      </c>
      <c r="F176">
        <v>390.6</v>
      </c>
      <c r="G176" s="20">
        <v>393.5</v>
      </c>
      <c r="H176">
        <f t="shared" si="12"/>
        <v>400</v>
      </c>
      <c r="I176">
        <f t="shared" si="13"/>
        <v>400</v>
      </c>
      <c r="J176">
        <f t="shared" si="14"/>
        <v>434.4</v>
      </c>
      <c r="K176">
        <f t="shared" si="15"/>
        <v>435.5</v>
      </c>
      <c r="L176">
        <f t="shared" si="16"/>
        <v>440.6</v>
      </c>
      <c r="M176">
        <f t="shared" si="17"/>
        <v>443.5</v>
      </c>
    </row>
    <row r="177" spans="1:13" ht="12">
      <c r="A177">
        <v>2176</v>
      </c>
      <c r="B177">
        <v>350</v>
      </c>
      <c r="C177">
        <v>350</v>
      </c>
      <c r="D177">
        <v>384</v>
      </c>
      <c r="E177">
        <v>385.3</v>
      </c>
      <c r="F177">
        <v>390.5</v>
      </c>
      <c r="G177" s="20">
        <v>393.4</v>
      </c>
      <c r="H177">
        <f t="shared" si="12"/>
        <v>400</v>
      </c>
      <c r="I177">
        <f t="shared" si="13"/>
        <v>400</v>
      </c>
      <c r="J177">
        <f t="shared" si="14"/>
        <v>434</v>
      </c>
      <c r="K177">
        <f t="shared" si="15"/>
        <v>435.3</v>
      </c>
      <c r="L177">
        <f t="shared" si="16"/>
        <v>440.5</v>
      </c>
      <c r="M177">
        <f t="shared" si="17"/>
        <v>443.4</v>
      </c>
    </row>
    <row r="178" spans="1:13" ht="12">
      <c r="A178">
        <v>2177</v>
      </c>
      <c r="B178">
        <v>350</v>
      </c>
      <c r="C178">
        <v>350</v>
      </c>
      <c r="D178">
        <v>383.7</v>
      </c>
      <c r="E178">
        <v>385.1</v>
      </c>
      <c r="F178">
        <v>390.4</v>
      </c>
      <c r="G178" s="20">
        <v>393.3</v>
      </c>
      <c r="H178">
        <f t="shared" si="12"/>
        <v>400</v>
      </c>
      <c r="I178">
        <f t="shared" si="13"/>
        <v>400</v>
      </c>
      <c r="J178">
        <f t="shared" si="14"/>
        <v>433.7</v>
      </c>
      <c r="K178">
        <f t="shared" si="15"/>
        <v>435.1</v>
      </c>
      <c r="L178">
        <f t="shared" si="16"/>
        <v>440.4</v>
      </c>
      <c r="M178">
        <f t="shared" si="17"/>
        <v>443.3</v>
      </c>
    </row>
    <row r="179" spans="1:13" ht="12">
      <c r="A179">
        <v>2178</v>
      </c>
      <c r="B179">
        <v>350</v>
      </c>
      <c r="C179">
        <v>350</v>
      </c>
      <c r="D179">
        <v>383.3</v>
      </c>
      <c r="E179">
        <v>384.9</v>
      </c>
      <c r="F179">
        <v>390.2</v>
      </c>
      <c r="G179" s="20">
        <v>393.2</v>
      </c>
      <c r="H179">
        <f t="shared" si="12"/>
        <v>400</v>
      </c>
      <c r="I179">
        <f t="shared" si="13"/>
        <v>400</v>
      </c>
      <c r="J179">
        <f t="shared" si="14"/>
        <v>433.3</v>
      </c>
      <c r="K179">
        <f t="shared" si="15"/>
        <v>434.9</v>
      </c>
      <c r="L179">
        <f t="shared" si="16"/>
        <v>440.2</v>
      </c>
      <c r="M179">
        <f t="shared" si="17"/>
        <v>443.2</v>
      </c>
    </row>
    <row r="180" spans="1:13" ht="12">
      <c r="A180">
        <v>2179</v>
      </c>
      <c r="B180">
        <v>350</v>
      </c>
      <c r="C180">
        <v>350</v>
      </c>
      <c r="D180">
        <v>382.9</v>
      </c>
      <c r="E180">
        <v>384.7</v>
      </c>
      <c r="F180">
        <v>390.1</v>
      </c>
      <c r="G180" s="20">
        <v>393.1</v>
      </c>
      <c r="H180">
        <f t="shared" si="12"/>
        <v>400</v>
      </c>
      <c r="I180">
        <f t="shared" si="13"/>
        <v>400</v>
      </c>
      <c r="J180">
        <f t="shared" si="14"/>
        <v>432.9</v>
      </c>
      <c r="K180">
        <f t="shared" si="15"/>
        <v>434.7</v>
      </c>
      <c r="L180">
        <f t="shared" si="16"/>
        <v>440.1</v>
      </c>
      <c r="M180">
        <f t="shared" si="17"/>
        <v>443.1</v>
      </c>
    </row>
    <row r="181" spans="1:13" ht="12">
      <c r="A181">
        <v>2180</v>
      </c>
      <c r="B181">
        <v>350</v>
      </c>
      <c r="C181">
        <v>350</v>
      </c>
      <c r="D181">
        <v>382.6</v>
      </c>
      <c r="E181">
        <v>384.5</v>
      </c>
      <c r="F181">
        <v>390</v>
      </c>
      <c r="G181" s="20">
        <v>393</v>
      </c>
      <c r="H181">
        <f t="shared" si="12"/>
        <v>400</v>
      </c>
      <c r="I181">
        <f t="shared" si="13"/>
        <v>400</v>
      </c>
      <c r="J181">
        <f t="shared" si="14"/>
        <v>432.6</v>
      </c>
      <c r="K181">
        <f t="shared" si="15"/>
        <v>434.5</v>
      </c>
      <c r="L181">
        <f t="shared" si="16"/>
        <v>440</v>
      </c>
      <c r="M181">
        <f t="shared" si="17"/>
        <v>443</v>
      </c>
    </row>
    <row r="182" spans="1:13" ht="12">
      <c r="A182">
        <v>2181</v>
      </c>
      <c r="B182">
        <v>350</v>
      </c>
      <c r="C182">
        <v>350</v>
      </c>
      <c r="D182">
        <v>382.2</v>
      </c>
      <c r="E182">
        <v>384.3</v>
      </c>
      <c r="F182">
        <v>389.8</v>
      </c>
      <c r="G182" s="20">
        <v>392.9</v>
      </c>
      <c r="H182">
        <f t="shared" si="12"/>
        <v>400</v>
      </c>
      <c r="I182">
        <f t="shared" si="13"/>
        <v>400</v>
      </c>
      <c r="J182">
        <f t="shared" si="14"/>
        <v>432.2</v>
      </c>
      <c r="K182">
        <f t="shared" si="15"/>
        <v>434.3</v>
      </c>
      <c r="L182">
        <f t="shared" si="16"/>
        <v>439.8</v>
      </c>
      <c r="M182">
        <f t="shared" si="17"/>
        <v>442.9</v>
      </c>
    </row>
    <row r="183" spans="1:13" ht="12">
      <c r="A183">
        <v>2182</v>
      </c>
      <c r="B183">
        <v>350</v>
      </c>
      <c r="C183">
        <v>350</v>
      </c>
      <c r="D183">
        <v>381.9</v>
      </c>
      <c r="E183">
        <v>384.1</v>
      </c>
      <c r="F183">
        <v>389.7</v>
      </c>
      <c r="G183" s="20">
        <v>392.8</v>
      </c>
      <c r="H183">
        <f t="shared" si="12"/>
        <v>400</v>
      </c>
      <c r="I183">
        <f t="shared" si="13"/>
        <v>400</v>
      </c>
      <c r="J183">
        <f t="shared" si="14"/>
        <v>431.9</v>
      </c>
      <c r="K183">
        <f t="shared" si="15"/>
        <v>434.1</v>
      </c>
      <c r="L183">
        <f t="shared" si="16"/>
        <v>439.7</v>
      </c>
      <c r="M183">
        <f t="shared" si="17"/>
        <v>442.8</v>
      </c>
    </row>
    <row r="184" spans="1:13" ht="12">
      <c r="A184">
        <v>2183</v>
      </c>
      <c r="B184">
        <v>350</v>
      </c>
      <c r="C184">
        <v>350</v>
      </c>
      <c r="D184">
        <v>381.5</v>
      </c>
      <c r="E184">
        <v>383.9</v>
      </c>
      <c r="F184">
        <v>389.5</v>
      </c>
      <c r="G184" s="20">
        <v>392.7</v>
      </c>
      <c r="H184">
        <f t="shared" si="12"/>
        <v>400</v>
      </c>
      <c r="I184">
        <f t="shared" si="13"/>
        <v>400</v>
      </c>
      <c r="J184">
        <f t="shared" si="14"/>
        <v>431.5</v>
      </c>
      <c r="K184">
        <f t="shared" si="15"/>
        <v>433.9</v>
      </c>
      <c r="L184">
        <f t="shared" si="16"/>
        <v>439.5</v>
      </c>
      <c r="M184">
        <f t="shared" si="17"/>
        <v>442.7</v>
      </c>
    </row>
    <row r="185" spans="1:13" ht="12">
      <c r="A185">
        <v>2184</v>
      </c>
      <c r="B185">
        <v>350</v>
      </c>
      <c r="C185">
        <v>350</v>
      </c>
      <c r="D185">
        <v>381.1</v>
      </c>
      <c r="E185">
        <v>383.7</v>
      </c>
      <c r="F185">
        <v>389.4</v>
      </c>
      <c r="G185" s="20">
        <v>392.6</v>
      </c>
      <c r="H185">
        <f t="shared" si="12"/>
        <v>400</v>
      </c>
      <c r="I185">
        <f t="shared" si="13"/>
        <v>400</v>
      </c>
      <c r="J185">
        <f t="shared" si="14"/>
        <v>431.1</v>
      </c>
      <c r="K185">
        <f t="shared" si="15"/>
        <v>433.7</v>
      </c>
      <c r="L185">
        <f t="shared" si="16"/>
        <v>439.4</v>
      </c>
      <c r="M185">
        <f t="shared" si="17"/>
        <v>442.6</v>
      </c>
    </row>
    <row r="186" spans="1:13" ht="12">
      <c r="A186">
        <v>2185</v>
      </c>
      <c r="B186">
        <v>350</v>
      </c>
      <c r="C186">
        <v>350</v>
      </c>
      <c r="D186">
        <v>380.8</v>
      </c>
      <c r="E186">
        <v>383.5</v>
      </c>
      <c r="F186">
        <v>389.3</v>
      </c>
      <c r="G186" s="20">
        <v>392.5</v>
      </c>
      <c r="H186">
        <f t="shared" si="12"/>
        <v>400</v>
      </c>
      <c r="I186">
        <f t="shared" si="13"/>
        <v>400</v>
      </c>
      <c r="J186">
        <f t="shared" si="14"/>
        <v>430.8</v>
      </c>
      <c r="K186">
        <f t="shared" si="15"/>
        <v>433.5</v>
      </c>
      <c r="L186">
        <f t="shared" si="16"/>
        <v>439.3</v>
      </c>
      <c r="M186">
        <f t="shared" si="17"/>
        <v>442.5</v>
      </c>
    </row>
    <row r="187" spans="1:13" ht="12">
      <c r="A187">
        <v>2186</v>
      </c>
      <c r="B187">
        <v>350</v>
      </c>
      <c r="C187">
        <v>350</v>
      </c>
      <c r="D187">
        <v>380.4</v>
      </c>
      <c r="E187">
        <v>383.3</v>
      </c>
      <c r="F187">
        <v>389.1</v>
      </c>
      <c r="G187" s="20">
        <v>392.4</v>
      </c>
      <c r="H187">
        <f t="shared" si="12"/>
        <v>400</v>
      </c>
      <c r="I187">
        <f t="shared" si="13"/>
        <v>400</v>
      </c>
      <c r="J187">
        <f t="shared" si="14"/>
        <v>430.4</v>
      </c>
      <c r="K187">
        <f t="shared" si="15"/>
        <v>433.3</v>
      </c>
      <c r="L187">
        <f t="shared" si="16"/>
        <v>439.1</v>
      </c>
      <c r="M187">
        <f t="shared" si="17"/>
        <v>442.4</v>
      </c>
    </row>
    <row r="188" spans="1:13" ht="12">
      <c r="A188">
        <v>2187</v>
      </c>
      <c r="B188">
        <v>350</v>
      </c>
      <c r="C188">
        <v>350</v>
      </c>
      <c r="D188">
        <v>380</v>
      </c>
      <c r="E188">
        <v>383.1</v>
      </c>
      <c r="F188">
        <v>389</v>
      </c>
      <c r="G188" s="20">
        <v>392.3</v>
      </c>
      <c r="H188">
        <f t="shared" si="12"/>
        <v>400</v>
      </c>
      <c r="I188">
        <f t="shared" si="13"/>
        <v>400</v>
      </c>
      <c r="J188">
        <f t="shared" si="14"/>
        <v>430</v>
      </c>
      <c r="K188">
        <f t="shared" si="15"/>
        <v>433.1</v>
      </c>
      <c r="L188">
        <f t="shared" si="16"/>
        <v>439</v>
      </c>
      <c r="M188">
        <f t="shared" si="17"/>
        <v>442.3</v>
      </c>
    </row>
    <row r="189" spans="1:13" ht="12">
      <c r="A189">
        <v>2188</v>
      </c>
      <c r="B189">
        <v>350</v>
      </c>
      <c r="C189">
        <v>350</v>
      </c>
      <c r="D189">
        <v>379.7</v>
      </c>
      <c r="E189">
        <v>382.9</v>
      </c>
      <c r="F189">
        <v>388.8</v>
      </c>
      <c r="G189" s="20">
        <v>392.2</v>
      </c>
      <c r="H189">
        <f t="shared" si="12"/>
        <v>400</v>
      </c>
      <c r="I189">
        <f t="shared" si="13"/>
        <v>400</v>
      </c>
      <c r="J189">
        <f t="shared" si="14"/>
        <v>429.7</v>
      </c>
      <c r="K189">
        <f t="shared" si="15"/>
        <v>432.9</v>
      </c>
      <c r="L189">
        <f t="shared" si="16"/>
        <v>438.8</v>
      </c>
      <c r="M189">
        <f t="shared" si="17"/>
        <v>442.2</v>
      </c>
    </row>
    <row r="190" spans="1:13" ht="12">
      <c r="A190">
        <v>2189</v>
      </c>
      <c r="B190">
        <v>350</v>
      </c>
      <c r="C190">
        <v>350</v>
      </c>
      <c r="D190">
        <v>379.3</v>
      </c>
      <c r="E190">
        <v>382.7</v>
      </c>
      <c r="F190">
        <v>388.7</v>
      </c>
      <c r="G190" s="20">
        <v>392.1</v>
      </c>
      <c r="H190">
        <f t="shared" si="12"/>
        <v>400</v>
      </c>
      <c r="I190">
        <f t="shared" si="13"/>
        <v>400</v>
      </c>
      <c r="J190">
        <f t="shared" si="14"/>
        <v>429.3</v>
      </c>
      <c r="K190">
        <f t="shared" si="15"/>
        <v>432.7</v>
      </c>
      <c r="L190">
        <f t="shared" si="16"/>
        <v>438.7</v>
      </c>
      <c r="M190">
        <f t="shared" si="17"/>
        <v>442.1</v>
      </c>
    </row>
    <row r="191" spans="1:13" ht="12">
      <c r="A191">
        <v>2190</v>
      </c>
      <c r="B191">
        <v>350</v>
      </c>
      <c r="C191">
        <v>350</v>
      </c>
      <c r="D191">
        <v>378.9</v>
      </c>
      <c r="E191">
        <v>382.5</v>
      </c>
      <c r="F191">
        <v>388.6</v>
      </c>
      <c r="G191" s="20">
        <v>392</v>
      </c>
      <c r="H191">
        <f t="shared" si="12"/>
        <v>400</v>
      </c>
      <c r="I191">
        <f t="shared" si="13"/>
        <v>400</v>
      </c>
      <c r="J191">
        <f t="shared" si="14"/>
        <v>428.9</v>
      </c>
      <c r="K191">
        <f t="shared" si="15"/>
        <v>432.5</v>
      </c>
      <c r="L191">
        <f t="shared" si="16"/>
        <v>438.6</v>
      </c>
      <c r="M191">
        <f t="shared" si="17"/>
        <v>442</v>
      </c>
    </row>
    <row r="192" spans="1:13" ht="12">
      <c r="A192">
        <v>2191</v>
      </c>
      <c r="B192">
        <v>350</v>
      </c>
      <c r="C192">
        <v>350</v>
      </c>
      <c r="D192">
        <v>378.6</v>
      </c>
      <c r="E192">
        <v>382.3</v>
      </c>
      <c r="F192">
        <v>388.4</v>
      </c>
      <c r="G192" s="20">
        <v>391.9</v>
      </c>
      <c r="H192">
        <f t="shared" si="12"/>
        <v>400</v>
      </c>
      <c r="I192">
        <f t="shared" si="13"/>
        <v>400</v>
      </c>
      <c r="J192">
        <f t="shared" si="14"/>
        <v>428.6</v>
      </c>
      <c r="K192">
        <f t="shared" si="15"/>
        <v>432.3</v>
      </c>
      <c r="L192">
        <f t="shared" si="16"/>
        <v>438.4</v>
      </c>
      <c r="M192">
        <f t="shared" si="17"/>
        <v>441.9</v>
      </c>
    </row>
    <row r="193" spans="1:13" ht="12">
      <c r="A193">
        <v>2192</v>
      </c>
      <c r="B193">
        <v>350</v>
      </c>
      <c r="C193">
        <v>350</v>
      </c>
      <c r="D193">
        <v>378.2</v>
      </c>
      <c r="E193">
        <v>382.1</v>
      </c>
      <c r="F193">
        <v>388.3</v>
      </c>
      <c r="G193" s="20">
        <v>391.8</v>
      </c>
      <c r="H193">
        <f t="shared" si="12"/>
        <v>400</v>
      </c>
      <c r="I193">
        <f t="shared" si="13"/>
        <v>400</v>
      </c>
      <c r="J193">
        <f t="shared" si="14"/>
        <v>428.2</v>
      </c>
      <c r="K193">
        <f t="shared" si="15"/>
        <v>432.1</v>
      </c>
      <c r="L193">
        <f t="shared" si="16"/>
        <v>438.3</v>
      </c>
      <c r="M193">
        <f t="shared" si="17"/>
        <v>441.8</v>
      </c>
    </row>
    <row r="194" spans="1:13" ht="12">
      <c r="A194">
        <v>2193</v>
      </c>
      <c r="B194">
        <v>350</v>
      </c>
      <c r="C194">
        <v>350</v>
      </c>
      <c r="D194">
        <v>377.8</v>
      </c>
      <c r="E194">
        <v>381.9</v>
      </c>
      <c r="F194">
        <v>388.1</v>
      </c>
      <c r="G194" s="20">
        <v>391.7</v>
      </c>
      <c r="H194">
        <f t="shared" si="12"/>
        <v>400</v>
      </c>
      <c r="I194">
        <f t="shared" si="13"/>
        <v>400</v>
      </c>
      <c r="J194">
        <f t="shared" si="14"/>
        <v>427.8</v>
      </c>
      <c r="K194">
        <f t="shared" si="15"/>
        <v>431.9</v>
      </c>
      <c r="L194">
        <f t="shared" si="16"/>
        <v>438.1</v>
      </c>
      <c r="M194">
        <f t="shared" si="17"/>
        <v>441.7</v>
      </c>
    </row>
    <row r="195" spans="1:13" ht="12">
      <c r="A195">
        <v>2194</v>
      </c>
      <c r="B195">
        <v>350</v>
      </c>
      <c r="C195">
        <v>350</v>
      </c>
      <c r="D195">
        <v>377.4</v>
      </c>
      <c r="E195">
        <v>381.7</v>
      </c>
      <c r="F195">
        <v>388</v>
      </c>
      <c r="G195" s="20">
        <v>391.6</v>
      </c>
      <c r="H195">
        <f t="shared" si="12"/>
        <v>400</v>
      </c>
      <c r="I195">
        <f t="shared" si="13"/>
        <v>400</v>
      </c>
      <c r="J195">
        <f t="shared" si="14"/>
        <v>427.4</v>
      </c>
      <c r="K195">
        <f t="shared" si="15"/>
        <v>431.7</v>
      </c>
      <c r="L195">
        <f t="shared" si="16"/>
        <v>438</v>
      </c>
      <c r="M195">
        <f t="shared" si="17"/>
        <v>441.6</v>
      </c>
    </row>
    <row r="196" spans="1:13" ht="12">
      <c r="A196">
        <v>2195</v>
      </c>
      <c r="B196">
        <v>350</v>
      </c>
      <c r="C196">
        <v>350</v>
      </c>
      <c r="D196">
        <v>377.1</v>
      </c>
      <c r="E196">
        <v>381.5</v>
      </c>
      <c r="F196">
        <v>387.8</v>
      </c>
      <c r="G196" s="20">
        <v>391.5</v>
      </c>
      <c r="H196">
        <f t="shared" si="12"/>
        <v>400</v>
      </c>
      <c r="I196">
        <f t="shared" si="13"/>
        <v>400</v>
      </c>
      <c r="J196">
        <f t="shared" si="14"/>
        <v>427.1</v>
      </c>
      <c r="K196">
        <f t="shared" si="15"/>
        <v>431.5</v>
      </c>
      <c r="L196">
        <f t="shared" si="16"/>
        <v>437.8</v>
      </c>
      <c r="M196">
        <f t="shared" si="17"/>
        <v>441.5</v>
      </c>
    </row>
    <row r="197" spans="1:13" ht="12">
      <c r="A197">
        <v>2196</v>
      </c>
      <c r="B197">
        <v>350</v>
      </c>
      <c r="C197">
        <v>350</v>
      </c>
      <c r="D197">
        <v>376.7</v>
      </c>
      <c r="E197">
        <v>381.3</v>
      </c>
      <c r="F197">
        <v>387.7</v>
      </c>
      <c r="G197" s="20">
        <v>391.4</v>
      </c>
      <c r="H197">
        <f t="shared" si="12"/>
        <v>400</v>
      </c>
      <c r="I197">
        <f t="shared" si="13"/>
        <v>400</v>
      </c>
      <c r="J197">
        <f t="shared" si="14"/>
        <v>426.7</v>
      </c>
      <c r="K197">
        <f t="shared" si="15"/>
        <v>431.3</v>
      </c>
      <c r="L197">
        <f t="shared" si="16"/>
        <v>437.7</v>
      </c>
      <c r="M197">
        <f t="shared" si="17"/>
        <v>441.4</v>
      </c>
    </row>
    <row r="198" spans="1:13" ht="12">
      <c r="A198">
        <v>2197</v>
      </c>
      <c r="B198">
        <v>350</v>
      </c>
      <c r="C198">
        <v>350</v>
      </c>
      <c r="D198">
        <v>376.3</v>
      </c>
      <c r="E198">
        <v>381.1</v>
      </c>
      <c r="F198">
        <v>387.6</v>
      </c>
      <c r="G198" s="20">
        <v>391.2</v>
      </c>
      <c r="H198">
        <f aca="true" t="shared" si="18" ref="H198:H261">B198+50</f>
        <v>400</v>
      </c>
      <c r="I198">
        <f aca="true" t="shared" si="19" ref="I198:I261">C198+50</f>
        <v>400</v>
      </c>
      <c r="J198">
        <f aca="true" t="shared" si="20" ref="J198:J261">D198+50</f>
        <v>426.3</v>
      </c>
      <c r="K198">
        <f aca="true" t="shared" si="21" ref="K198:K261">E198+50</f>
        <v>431.1</v>
      </c>
      <c r="L198">
        <f aca="true" t="shared" si="22" ref="L198:L261">F198+50</f>
        <v>437.6</v>
      </c>
      <c r="M198">
        <f aca="true" t="shared" si="23" ref="M198:M261">G198+50</f>
        <v>441.2</v>
      </c>
    </row>
    <row r="199" spans="1:13" ht="12">
      <c r="A199">
        <v>2198</v>
      </c>
      <c r="B199">
        <v>350</v>
      </c>
      <c r="C199">
        <v>350</v>
      </c>
      <c r="D199">
        <v>375.9</v>
      </c>
      <c r="E199">
        <v>380.8</v>
      </c>
      <c r="F199">
        <v>387.4</v>
      </c>
      <c r="G199" s="20">
        <v>391.1</v>
      </c>
      <c r="H199">
        <f t="shared" si="18"/>
        <v>400</v>
      </c>
      <c r="I199">
        <f t="shared" si="19"/>
        <v>400</v>
      </c>
      <c r="J199">
        <f t="shared" si="20"/>
        <v>425.9</v>
      </c>
      <c r="K199">
        <f t="shared" si="21"/>
        <v>430.8</v>
      </c>
      <c r="L199">
        <f t="shared" si="22"/>
        <v>437.4</v>
      </c>
      <c r="M199">
        <f t="shared" si="23"/>
        <v>441.1</v>
      </c>
    </row>
    <row r="200" spans="1:13" ht="12">
      <c r="A200">
        <v>2199</v>
      </c>
      <c r="B200">
        <v>350</v>
      </c>
      <c r="C200">
        <v>350</v>
      </c>
      <c r="D200">
        <v>375.6</v>
      </c>
      <c r="E200">
        <v>380.6</v>
      </c>
      <c r="F200">
        <v>387.3</v>
      </c>
      <c r="G200" s="20">
        <v>391</v>
      </c>
      <c r="H200">
        <f t="shared" si="18"/>
        <v>400</v>
      </c>
      <c r="I200">
        <f t="shared" si="19"/>
        <v>400</v>
      </c>
      <c r="J200">
        <f t="shared" si="20"/>
        <v>425.6</v>
      </c>
      <c r="K200">
        <f t="shared" si="21"/>
        <v>430.6</v>
      </c>
      <c r="L200">
        <f t="shared" si="22"/>
        <v>437.3</v>
      </c>
      <c r="M200">
        <f t="shared" si="23"/>
        <v>441</v>
      </c>
    </row>
    <row r="201" spans="1:13" ht="12">
      <c r="A201">
        <v>2200</v>
      </c>
      <c r="B201">
        <v>350</v>
      </c>
      <c r="C201">
        <v>350</v>
      </c>
      <c r="D201">
        <v>375.2</v>
      </c>
      <c r="E201">
        <v>380.4</v>
      </c>
      <c r="F201">
        <v>387.1</v>
      </c>
      <c r="G201" s="20">
        <v>390.9</v>
      </c>
      <c r="H201">
        <f t="shared" si="18"/>
        <v>400</v>
      </c>
      <c r="I201">
        <f t="shared" si="19"/>
        <v>400</v>
      </c>
      <c r="J201">
        <f t="shared" si="20"/>
        <v>425.2</v>
      </c>
      <c r="K201">
        <f t="shared" si="21"/>
        <v>430.4</v>
      </c>
      <c r="L201">
        <f t="shared" si="22"/>
        <v>437.1</v>
      </c>
      <c r="M201">
        <f t="shared" si="23"/>
        <v>440.9</v>
      </c>
    </row>
    <row r="202" spans="1:13" ht="12">
      <c r="A202">
        <v>2201</v>
      </c>
      <c r="B202">
        <v>350</v>
      </c>
      <c r="C202">
        <v>350</v>
      </c>
      <c r="D202">
        <v>374.8</v>
      </c>
      <c r="E202">
        <v>380.2</v>
      </c>
      <c r="F202">
        <v>387</v>
      </c>
      <c r="G202" s="20">
        <v>390.8</v>
      </c>
      <c r="H202">
        <f t="shared" si="18"/>
        <v>400</v>
      </c>
      <c r="I202">
        <f t="shared" si="19"/>
        <v>400</v>
      </c>
      <c r="J202">
        <f t="shared" si="20"/>
        <v>424.8</v>
      </c>
      <c r="K202">
        <f t="shared" si="21"/>
        <v>430.2</v>
      </c>
      <c r="L202">
        <f t="shared" si="22"/>
        <v>437</v>
      </c>
      <c r="M202">
        <f t="shared" si="23"/>
        <v>440.8</v>
      </c>
    </row>
    <row r="203" spans="1:13" ht="12">
      <c r="A203">
        <v>2202</v>
      </c>
      <c r="B203">
        <v>350</v>
      </c>
      <c r="C203">
        <v>350</v>
      </c>
      <c r="D203">
        <v>374.4</v>
      </c>
      <c r="E203">
        <v>380</v>
      </c>
      <c r="F203">
        <v>386.8</v>
      </c>
      <c r="G203" s="20">
        <v>390.7</v>
      </c>
      <c r="H203">
        <f t="shared" si="18"/>
        <v>400</v>
      </c>
      <c r="I203">
        <f t="shared" si="19"/>
        <v>400</v>
      </c>
      <c r="J203">
        <f t="shared" si="20"/>
        <v>424.4</v>
      </c>
      <c r="K203">
        <f t="shared" si="21"/>
        <v>430</v>
      </c>
      <c r="L203">
        <f t="shared" si="22"/>
        <v>436.8</v>
      </c>
      <c r="M203">
        <f t="shared" si="23"/>
        <v>440.7</v>
      </c>
    </row>
    <row r="204" spans="1:13" ht="12">
      <c r="A204">
        <v>2203</v>
      </c>
      <c r="B204">
        <v>350</v>
      </c>
      <c r="C204">
        <v>350</v>
      </c>
      <c r="D204">
        <v>374.1</v>
      </c>
      <c r="E204">
        <v>379.8</v>
      </c>
      <c r="F204">
        <v>386.7</v>
      </c>
      <c r="G204" s="20">
        <v>390.6</v>
      </c>
      <c r="H204">
        <f t="shared" si="18"/>
        <v>400</v>
      </c>
      <c r="I204">
        <f t="shared" si="19"/>
        <v>400</v>
      </c>
      <c r="J204">
        <f t="shared" si="20"/>
        <v>424.1</v>
      </c>
      <c r="K204">
        <f t="shared" si="21"/>
        <v>429.8</v>
      </c>
      <c r="L204">
        <f t="shared" si="22"/>
        <v>436.7</v>
      </c>
      <c r="M204">
        <f t="shared" si="23"/>
        <v>440.6</v>
      </c>
    </row>
    <row r="205" spans="1:13" ht="12">
      <c r="A205">
        <v>2204</v>
      </c>
      <c r="B205">
        <v>350</v>
      </c>
      <c r="C205">
        <v>350</v>
      </c>
      <c r="D205">
        <v>373.7</v>
      </c>
      <c r="E205">
        <v>379.6</v>
      </c>
      <c r="F205">
        <v>386.5</v>
      </c>
      <c r="G205" s="20">
        <v>390.5</v>
      </c>
      <c r="H205">
        <f t="shared" si="18"/>
        <v>400</v>
      </c>
      <c r="I205">
        <f t="shared" si="19"/>
        <v>400</v>
      </c>
      <c r="J205">
        <f t="shared" si="20"/>
        <v>423.7</v>
      </c>
      <c r="K205">
        <f t="shared" si="21"/>
        <v>429.6</v>
      </c>
      <c r="L205">
        <f t="shared" si="22"/>
        <v>436.5</v>
      </c>
      <c r="M205">
        <f t="shared" si="23"/>
        <v>440.5</v>
      </c>
    </row>
    <row r="206" spans="1:13" ht="12">
      <c r="A206">
        <v>2205</v>
      </c>
      <c r="B206">
        <v>350</v>
      </c>
      <c r="C206">
        <v>350</v>
      </c>
      <c r="D206">
        <v>373.3</v>
      </c>
      <c r="E206">
        <v>379.4</v>
      </c>
      <c r="F206">
        <v>386.4</v>
      </c>
      <c r="G206" s="20">
        <v>390.4</v>
      </c>
      <c r="H206">
        <f t="shared" si="18"/>
        <v>400</v>
      </c>
      <c r="I206">
        <f t="shared" si="19"/>
        <v>400</v>
      </c>
      <c r="J206">
        <f t="shared" si="20"/>
        <v>423.3</v>
      </c>
      <c r="K206">
        <f t="shared" si="21"/>
        <v>429.4</v>
      </c>
      <c r="L206">
        <f t="shared" si="22"/>
        <v>436.4</v>
      </c>
      <c r="M206">
        <f t="shared" si="23"/>
        <v>440.4</v>
      </c>
    </row>
    <row r="207" spans="1:13" ht="12">
      <c r="A207">
        <v>2206</v>
      </c>
      <c r="B207">
        <v>350</v>
      </c>
      <c r="C207">
        <v>350</v>
      </c>
      <c r="D207">
        <v>372.9</v>
      </c>
      <c r="E207">
        <v>379.2</v>
      </c>
      <c r="F207">
        <v>386.2</v>
      </c>
      <c r="G207" s="76">
        <v>390.3</v>
      </c>
      <c r="H207">
        <f t="shared" si="18"/>
        <v>400</v>
      </c>
      <c r="I207">
        <f t="shared" si="19"/>
        <v>400</v>
      </c>
      <c r="J207">
        <f t="shared" si="20"/>
        <v>422.9</v>
      </c>
      <c r="K207">
        <f t="shared" si="21"/>
        <v>429.2</v>
      </c>
      <c r="L207">
        <f t="shared" si="22"/>
        <v>436.2</v>
      </c>
      <c r="M207">
        <f t="shared" si="23"/>
        <v>440.3</v>
      </c>
    </row>
    <row r="208" spans="1:13" ht="12">
      <c r="A208">
        <v>2207</v>
      </c>
      <c r="B208">
        <v>350</v>
      </c>
      <c r="C208">
        <v>350</v>
      </c>
      <c r="D208">
        <v>372.6</v>
      </c>
      <c r="E208">
        <v>379</v>
      </c>
      <c r="F208">
        <v>386.1</v>
      </c>
      <c r="G208" s="20">
        <v>390.2</v>
      </c>
      <c r="H208">
        <f t="shared" si="18"/>
        <v>400</v>
      </c>
      <c r="I208">
        <f t="shared" si="19"/>
        <v>400</v>
      </c>
      <c r="J208">
        <f t="shared" si="20"/>
        <v>422.6</v>
      </c>
      <c r="K208">
        <f t="shared" si="21"/>
        <v>429</v>
      </c>
      <c r="L208">
        <f t="shared" si="22"/>
        <v>436.1</v>
      </c>
      <c r="M208">
        <f t="shared" si="23"/>
        <v>440.2</v>
      </c>
    </row>
    <row r="209" spans="1:13" ht="12">
      <c r="A209">
        <v>2208</v>
      </c>
      <c r="B209">
        <v>350</v>
      </c>
      <c r="C209">
        <v>350</v>
      </c>
      <c r="D209">
        <v>372.2</v>
      </c>
      <c r="E209">
        <v>378.7</v>
      </c>
      <c r="F209">
        <v>385.9</v>
      </c>
      <c r="G209" s="20">
        <v>390</v>
      </c>
      <c r="H209">
        <f t="shared" si="18"/>
        <v>400</v>
      </c>
      <c r="I209">
        <f t="shared" si="19"/>
        <v>400</v>
      </c>
      <c r="J209">
        <f t="shared" si="20"/>
        <v>422.2</v>
      </c>
      <c r="K209">
        <f t="shared" si="21"/>
        <v>428.7</v>
      </c>
      <c r="L209">
        <f t="shared" si="22"/>
        <v>435.9</v>
      </c>
      <c r="M209">
        <f t="shared" si="23"/>
        <v>440</v>
      </c>
    </row>
    <row r="210" spans="1:13" ht="12">
      <c r="A210">
        <v>2209</v>
      </c>
      <c r="B210">
        <v>350</v>
      </c>
      <c r="C210">
        <v>350</v>
      </c>
      <c r="D210">
        <v>371.8</v>
      </c>
      <c r="E210">
        <v>378.5</v>
      </c>
      <c r="F210">
        <v>385.8</v>
      </c>
      <c r="G210" s="20">
        <v>389.9</v>
      </c>
      <c r="H210">
        <f t="shared" si="18"/>
        <v>400</v>
      </c>
      <c r="I210">
        <f t="shared" si="19"/>
        <v>400</v>
      </c>
      <c r="J210">
        <f t="shared" si="20"/>
        <v>421.8</v>
      </c>
      <c r="K210">
        <f t="shared" si="21"/>
        <v>428.5</v>
      </c>
      <c r="L210">
        <f t="shared" si="22"/>
        <v>435.8</v>
      </c>
      <c r="M210">
        <f t="shared" si="23"/>
        <v>439.9</v>
      </c>
    </row>
    <row r="211" spans="1:13" ht="12">
      <c r="A211">
        <v>2210</v>
      </c>
      <c r="B211">
        <v>350</v>
      </c>
      <c r="C211">
        <v>350</v>
      </c>
      <c r="D211">
        <v>371.5</v>
      </c>
      <c r="E211">
        <v>378.3</v>
      </c>
      <c r="F211">
        <v>385.6</v>
      </c>
      <c r="G211" s="20">
        <v>389.8</v>
      </c>
      <c r="H211">
        <f t="shared" si="18"/>
        <v>400</v>
      </c>
      <c r="I211">
        <f t="shared" si="19"/>
        <v>400</v>
      </c>
      <c r="J211">
        <f t="shared" si="20"/>
        <v>421.5</v>
      </c>
      <c r="K211">
        <f t="shared" si="21"/>
        <v>428.3</v>
      </c>
      <c r="L211">
        <f t="shared" si="22"/>
        <v>435.6</v>
      </c>
      <c r="M211">
        <f t="shared" si="23"/>
        <v>439.8</v>
      </c>
    </row>
    <row r="212" spans="1:13" ht="12">
      <c r="A212">
        <v>2211</v>
      </c>
      <c r="B212">
        <v>350</v>
      </c>
      <c r="C212">
        <v>350</v>
      </c>
      <c r="D212">
        <v>371.1</v>
      </c>
      <c r="E212">
        <v>378.1</v>
      </c>
      <c r="F212">
        <v>385.5</v>
      </c>
      <c r="G212" s="20">
        <v>389.7</v>
      </c>
      <c r="H212">
        <f t="shared" si="18"/>
        <v>400</v>
      </c>
      <c r="I212">
        <f t="shared" si="19"/>
        <v>400</v>
      </c>
      <c r="J212">
        <f t="shared" si="20"/>
        <v>421.1</v>
      </c>
      <c r="K212">
        <f t="shared" si="21"/>
        <v>428.1</v>
      </c>
      <c r="L212">
        <f t="shared" si="22"/>
        <v>435.5</v>
      </c>
      <c r="M212">
        <f t="shared" si="23"/>
        <v>439.7</v>
      </c>
    </row>
    <row r="213" spans="1:13" ht="12">
      <c r="A213">
        <v>2212</v>
      </c>
      <c r="B213">
        <v>350</v>
      </c>
      <c r="C213">
        <v>350</v>
      </c>
      <c r="D213">
        <v>370.7</v>
      </c>
      <c r="E213">
        <v>377.9</v>
      </c>
      <c r="F213">
        <v>385.3</v>
      </c>
      <c r="G213" s="20">
        <v>389.6</v>
      </c>
      <c r="H213">
        <f t="shared" si="18"/>
        <v>400</v>
      </c>
      <c r="I213">
        <f t="shared" si="19"/>
        <v>400</v>
      </c>
      <c r="J213">
        <f t="shared" si="20"/>
        <v>420.7</v>
      </c>
      <c r="K213">
        <f t="shared" si="21"/>
        <v>427.9</v>
      </c>
      <c r="L213">
        <f t="shared" si="22"/>
        <v>435.3</v>
      </c>
      <c r="M213">
        <f t="shared" si="23"/>
        <v>439.6</v>
      </c>
    </row>
    <row r="214" spans="1:13" ht="12">
      <c r="A214">
        <v>2213</v>
      </c>
      <c r="B214">
        <v>350</v>
      </c>
      <c r="C214">
        <v>350</v>
      </c>
      <c r="D214">
        <v>370.3</v>
      </c>
      <c r="E214">
        <v>377.7</v>
      </c>
      <c r="F214">
        <v>385.2</v>
      </c>
      <c r="G214" s="20">
        <v>389.5</v>
      </c>
      <c r="H214">
        <f t="shared" si="18"/>
        <v>400</v>
      </c>
      <c r="I214">
        <f t="shared" si="19"/>
        <v>400</v>
      </c>
      <c r="J214">
        <f t="shared" si="20"/>
        <v>420.3</v>
      </c>
      <c r="K214">
        <f t="shared" si="21"/>
        <v>427.7</v>
      </c>
      <c r="L214">
        <f t="shared" si="22"/>
        <v>435.2</v>
      </c>
      <c r="M214">
        <f t="shared" si="23"/>
        <v>439.5</v>
      </c>
    </row>
    <row r="215" spans="1:13" ht="12">
      <c r="A215">
        <v>2214</v>
      </c>
      <c r="B215">
        <v>350</v>
      </c>
      <c r="C215">
        <v>350</v>
      </c>
      <c r="D215">
        <v>370</v>
      </c>
      <c r="E215">
        <v>377.5</v>
      </c>
      <c r="F215">
        <v>385</v>
      </c>
      <c r="G215" s="20">
        <v>389.4</v>
      </c>
      <c r="H215">
        <f t="shared" si="18"/>
        <v>400</v>
      </c>
      <c r="I215">
        <f t="shared" si="19"/>
        <v>400</v>
      </c>
      <c r="J215">
        <f t="shared" si="20"/>
        <v>420</v>
      </c>
      <c r="K215">
        <f t="shared" si="21"/>
        <v>427.5</v>
      </c>
      <c r="L215">
        <f t="shared" si="22"/>
        <v>435</v>
      </c>
      <c r="M215">
        <f t="shared" si="23"/>
        <v>439.4</v>
      </c>
    </row>
    <row r="216" spans="1:13" ht="12">
      <c r="A216">
        <v>2215</v>
      </c>
      <c r="B216">
        <v>350</v>
      </c>
      <c r="C216">
        <v>350</v>
      </c>
      <c r="D216">
        <v>369.6</v>
      </c>
      <c r="E216">
        <v>377.2</v>
      </c>
      <c r="F216">
        <v>384.8</v>
      </c>
      <c r="G216" s="20">
        <v>389.3</v>
      </c>
      <c r="H216">
        <f t="shared" si="18"/>
        <v>400</v>
      </c>
      <c r="I216">
        <f t="shared" si="19"/>
        <v>400</v>
      </c>
      <c r="J216">
        <f t="shared" si="20"/>
        <v>419.6</v>
      </c>
      <c r="K216">
        <f t="shared" si="21"/>
        <v>427.2</v>
      </c>
      <c r="L216">
        <f t="shared" si="22"/>
        <v>434.8</v>
      </c>
      <c r="M216">
        <f t="shared" si="23"/>
        <v>439.3</v>
      </c>
    </row>
    <row r="217" spans="1:13" ht="12">
      <c r="A217">
        <v>2216</v>
      </c>
      <c r="B217">
        <v>350</v>
      </c>
      <c r="C217">
        <v>350</v>
      </c>
      <c r="D217">
        <v>369.2</v>
      </c>
      <c r="E217">
        <v>377</v>
      </c>
      <c r="F217">
        <v>384.7</v>
      </c>
      <c r="G217" s="20">
        <v>389.1</v>
      </c>
      <c r="H217">
        <f t="shared" si="18"/>
        <v>400</v>
      </c>
      <c r="I217">
        <f t="shared" si="19"/>
        <v>400</v>
      </c>
      <c r="J217">
        <f t="shared" si="20"/>
        <v>419.2</v>
      </c>
      <c r="K217">
        <f t="shared" si="21"/>
        <v>427</v>
      </c>
      <c r="L217">
        <f t="shared" si="22"/>
        <v>434.7</v>
      </c>
      <c r="M217">
        <f t="shared" si="23"/>
        <v>439.1</v>
      </c>
    </row>
    <row r="218" spans="1:13" ht="12">
      <c r="A218">
        <v>2217</v>
      </c>
      <c r="B218">
        <v>350</v>
      </c>
      <c r="C218">
        <v>350</v>
      </c>
      <c r="D218">
        <v>368.9</v>
      </c>
      <c r="E218">
        <v>376.8</v>
      </c>
      <c r="F218">
        <v>384.5</v>
      </c>
      <c r="G218" s="20">
        <v>389</v>
      </c>
      <c r="H218">
        <f t="shared" si="18"/>
        <v>400</v>
      </c>
      <c r="I218">
        <f t="shared" si="19"/>
        <v>400</v>
      </c>
      <c r="J218">
        <f t="shared" si="20"/>
        <v>418.9</v>
      </c>
      <c r="K218">
        <f t="shared" si="21"/>
        <v>426.8</v>
      </c>
      <c r="L218">
        <f t="shared" si="22"/>
        <v>434.5</v>
      </c>
      <c r="M218">
        <f t="shared" si="23"/>
        <v>439</v>
      </c>
    </row>
    <row r="219" spans="1:13" ht="12">
      <c r="A219">
        <v>2218</v>
      </c>
      <c r="B219">
        <v>350</v>
      </c>
      <c r="C219">
        <v>350</v>
      </c>
      <c r="D219">
        <v>368.5</v>
      </c>
      <c r="E219">
        <v>376.6</v>
      </c>
      <c r="F219">
        <v>384.4</v>
      </c>
      <c r="G219" s="20">
        <v>388.9</v>
      </c>
      <c r="H219">
        <f t="shared" si="18"/>
        <v>400</v>
      </c>
      <c r="I219">
        <f t="shared" si="19"/>
        <v>400</v>
      </c>
      <c r="J219">
        <f t="shared" si="20"/>
        <v>418.5</v>
      </c>
      <c r="K219">
        <f t="shared" si="21"/>
        <v>426.6</v>
      </c>
      <c r="L219">
        <f t="shared" si="22"/>
        <v>434.4</v>
      </c>
      <c r="M219">
        <f t="shared" si="23"/>
        <v>438.9</v>
      </c>
    </row>
    <row r="220" spans="1:13" ht="12">
      <c r="A220">
        <v>2219</v>
      </c>
      <c r="B220">
        <v>350</v>
      </c>
      <c r="C220">
        <v>350</v>
      </c>
      <c r="D220">
        <v>368.1</v>
      </c>
      <c r="E220">
        <v>376.4</v>
      </c>
      <c r="F220">
        <v>384.2</v>
      </c>
      <c r="G220" s="20">
        <v>388.8</v>
      </c>
      <c r="H220">
        <f t="shared" si="18"/>
        <v>400</v>
      </c>
      <c r="I220">
        <f t="shared" si="19"/>
        <v>400</v>
      </c>
      <c r="J220">
        <f t="shared" si="20"/>
        <v>418.1</v>
      </c>
      <c r="K220">
        <f t="shared" si="21"/>
        <v>426.4</v>
      </c>
      <c r="L220">
        <f t="shared" si="22"/>
        <v>434.2</v>
      </c>
      <c r="M220">
        <f t="shared" si="23"/>
        <v>438.8</v>
      </c>
    </row>
    <row r="221" spans="1:13" ht="12">
      <c r="A221">
        <v>2220</v>
      </c>
      <c r="B221">
        <v>350</v>
      </c>
      <c r="C221">
        <v>350</v>
      </c>
      <c r="D221">
        <v>367.8</v>
      </c>
      <c r="E221">
        <v>376.2</v>
      </c>
      <c r="F221">
        <v>384.1</v>
      </c>
      <c r="G221" s="20">
        <v>388.7</v>
      </c>
      <c r="H221">
        <f t="shared" si="18"/>
        <v>400</v>
      </c>
      <c r="I221">
        <f t="shared" si="19"/>
        <v>400</v>
      </c>
      <c r="J221">
        <f t="shared" si="20"/>
        <v>417.8</v>
      </c>
      <c r="K221">
        <f t="shared" si="21"/>
        <v>426.2</v>
      </c>
      <c r="L221">
        <f t="shared" si="22"/>
        <v>434.1</v>
      </c>
      <c r="M221">
        <f t="shared" si="23"/>
        <v>438.7</v>
      </c>
    </row>
    <row r="222" spans="1:13" ht="12">
      <c r="A222">
        <v>2221</v>
      </c>
      <c r="B222">
        <v>350</v>
      </c>
      <c r="C222">
        <v>350</v>
      </c>
      <c r="D222">
        <v>367.4</v>
      </c>
      <c r="E222">
        <v>376</v>
      </c>
      <c r="F222">
        <v>383.9</v>
      </c>
      <c r="G222" s="20">
        <v>388.6</v>
      </c>
      <c r="H222">
        <f t="shared" si="18"/>
        <v>400</v>
      </c>
      <c r="I222">
        <f t="shared" si="19"/>
        <v>400</v>
      </c>
      <c r="J222">
        <f t="shared" si="20"/>
        <v>417.4</v>
      </c>
      <c r="K222">
        <f t="shared" si="21"/>
        <v>426</v>
      </c>
      <c r="L222">
        <f t="shared" si="22"/>
        <v>433.9</v>
      </c>
      <c r="M222">
        <f t="shared" si="23"/>
        <v>438.6</v>
      </c>
    </row>
    <row r="223" spans="1:13" ht="12">
      <c r="A223">
        <v>2222</v>
      </c>
      <c r="B223">
        <v>350</v>
      </c>
      <c r="C223">
        <v>350</v>
      </c>
      <c r="D223">
        <v>367.1</v>
      </c>
      <c r="E223">
        <v>375.8</v>
      </c>
      <c r="F223">
        <v>383.8</v>
      </c>
      <c r="G223" s="20">
        <v>388.4</v>
      </c>
      <c r="H223">
        <f t="shared" si="18"/>
        <v>400</v>
      </c>
      <c r="I223">
        <f t="shared" si="19"/>
        <v>400</v>
      </c>
      <c r="J223">
        <f t="shared" si="20"/>
        <v>417.1</v>
      </c>
      <c r="K223">
        <f t="shared" si="21"/>
        <v>425.8</v>
      </c>
      <c r="L223">
        <f t="shared" si="22"/>
        <v>433.8</v>
      </c>
      <c r="M223">
        <f t="shared" si="23"/>
        <v>438.4</v>
      </c>
    </row>
    <row r="224" spans="1:13" ht="12">
      <c r="A224">
        <v>2223</v>
      </c>
      <c r="B224">
        <v>350</v>
      </c>
      <c r="C224">
        <v>350</v>
      </c>
      <c r="D224">
        <v>366.7</v>
      </c>
      <c r="E224">
        <v>375.5</v>
      </c>
      <c r="F224">
        <v>383.6</v>
      </c>
      <c r="G224" s="20">
        <v>388.3</v>
      </c>
      <c r="H224">
        <f t="shared" si="18"/>
        <v>400</v>
      </c>
      <c r="I224">
        <f t="shared" si="19"/>
        <v>400</v>
      </c>
      <c r="J224">
        <f t="shared" si="20"/>
        <v>416.7</v>
      </c>
      <c r="K224">
        <f t="shared" si="21"/>
        <v>425.5</v>
      </c>
      <c r="L224">
        <f t="shared" si="22"/>
        <v>433.6</v>
      </c>
      <c r="M224">
        <f t="shared" si="23"/>
        <v>438.3</v>
      </c>
    </row>
    <row r="225" spans="1:13" ht="12">
      <c r="A225">
        <v>2224</v>
      </c>
      <c r="B225">
        <v>350</v>
      </c>
      <c r="C225">
        <v>350</v>
      </c>
      <c r="D225">
        <v>366.4</v>
      </c>
      <c r="E225">
        <v>375.3</v>
      </c>
      <c r="F225">
        <v>383.4</v>
      </c>
      <c r="G225" s="20">
        <v>388.2</v>
      </c>
      <c r="H225">
        <f t="shared" si="18"/>
        <v>400</v>
      </c>
      <c r="I225">
        <f t="shared" si="19"/>
        <v>400</v>
      </c>
      <c r="J225">
        <f t="shared" si="20"/>
        <v>416.4</v>
      </c>
      <c r="K225">
        <f t="shared" si="21"/>
        <v>425.3</v>
      </c>
      <c r="L225">
        <f t="shared" si="22"/>
        <v>433.4</v>
      </c>
      <c r="M225">
        <f t="shared" si="23"/>
        <v>438.2</v>
      </c>
    </row>
    <row r="226" spans="1:13" ht="12">
      <c r="A226">
        <v>2225</v>
      </c>
      <c r="B226">
        <v>350</v>
      </c>
      <c r="C226">
        <v>350</v>
      </c>
      <c r="D226">
        <v>366</v>
      </c>
      <c r="E226">
        <v>375.1</v>
      </c>
      <c r="F226">
        <v>383.3</v>
      </c>
      <c r="G226" s="20">
        <v>388.1</v>
      </c>
      <c r="H226">
        <f t="shared" si="18"/>
        <v>400</v>
      </c>
      <c r="I226">
        <f t="shared" si="19"/>
        <v>400</v>
      </c>
      <c r="J226">
        <f t="shared" si="20"/>
        <v>416</v>
      </c>
      <c r="K226">
        <f t="shared" si="21"/>
        <v>425.1</v>
      </c>
      <c r="L226">
        <f t="shared" si="22"/>
        <v>433.3</v>
      </c>
      <c r="M226">
        <f t="shared" si="23"/>
        <v>438.1</v>
      </c>
    </row>
    <row r="227" spans="1:13" ht="12">
      <c r="A227">
        <v>2226</v>
      </c>
      <c r="B227">
        <v>350</v>
      </c>
      <c r="C227">
        <v>350</v>
      </c>
      <c r="D227">
        <v>365.7</v>
      </c>
      <c r="E227">
        <v>374.9</v>
      </c>
      <c r="F227">
        <v>383.1</v>
      </c>
      <c r="G227" s="20">
        <v>388</v>
      </c>
      <c r="H227">
        <f t="shared" si="18"/>
        <v>400</v>
      </c>
      <c r="I227">
        <f t="shared" si="19"/>
        <v>400</v>
      </c>
      <c r="J227">
        <f t="shared" si="20"/>
        <v>415.7</v>
      </c>
      <c r="K227">
        <f t="shared" si="21"/>
        <v>424.9</v>
      </c>
      <c r="L227">
        <f t="shared" si="22"/>
        <v>433.1</v>
      </c>
      <c r="M227">
        <f t="shared" si="23"/>
        <v>438</v>
      </c>
    </row>
    <row r="228" spans="1:13" ht="12">
      <c r="A228">
        <v>2227</v>
      </c>
      <c r="B228">
        <v>350</v>
      </c>
      <c r="C228">
        <v>350</v>
      </c>
      <c r="D228">
        <v>365.3</v>
      </c>
      <c r="E228">
        <v>374.7</v>
      </c>
      <c r="F228">
        <v>383</v>
      </c>
      <c r="G228" s="20">
        <v>387.9</v>
      </c>
      <c r="H228">
        <f t="shared" si="18"/>
        <v>400</v>
      </c>
      <c r="I228">
        <f t="shared" si="19"/>
        <v>400</v>
      </c>
      <c r="J228">
        <f t="shared" si="20"/>
        <v>415.3</v>
      </c>
      <c r="K228">
        <f t="shared" si="21"/>
        <v>424.7</v>
      </c>
      <c r="L228">
        <f t="shared" si="22"/>
        <v>433</v>
      </c>
      <c r="M228">
        <f t="shared" si="23"/>
        <v>437.9</v>
      </c>
    </row>
    <row r="229" spans="1:13" ht="12">
      <c r="A229">
        <v>2228</v>
      </c>
      <c r="B229">
        <v>350</v>
      </c>
      <c r="C229">
        <v>350</v>
      </c>
      <c r="D229">
        <v>365</v>
      </c>
      <c r="E229">
        <v>374.5</v>
      </c>
      <c r="F229">
        <v>382.8</v>
      </c>
      <c r="G229" s="20">
        <v>387.7</v>
      </c>
      <c r="H229">
        <f t="shared" si="18"/>
        <v>400</v>
      </c>
      <c r="I229">
        <f t="shared" si="19"/>
        <v>400</v>
      </c>
      <c r="J229">
        <f t="shared" si="20"/>
        <v>415</v>
      </c>
      <c r="K229">
        <f t="shared" si="21"/>
        <v>424.5</v>
      </c>
      <c r="L229">
        <f t="shared" si="22"/>
        <v>432.8</v>
      </c>
      <c r="M229">
        <f t="shared" si="23"/>
        <v>437.7</v>
      </c>
    </row>
    <row r="230" spans="1:13" ht="12">
      <c r="A230">
        <v>2229</v>
      </c>
      <c r="B230">
        <v>350</v>
      </c>
      <c r="C230">
        <v>350</v>
      </c>
      <c r="D230">
        <v>364.6</v>
      </c>
      <c r="E230">
        <v>374.3</v>
      </c>
      <c r="F230">
        <v>382.6</v>
      </c>
      <c r="G230" s="20">
        <v>387.6</v>
      </c>
      <c r="H230">
        <f t="shared" si="18"/>
        <v>400</v>
      </c>
      <c r="I230">
        <f t="shared" si="19"/>
        <v>400</v>
      </c>
      <c r="J230">
        <f t="shared" si="20"/>
        <v>414.6</v>
      </c>
      <c r="K230">
        <f t="shared" si="21"/>
        <v>424.3</v>
      </c>
      <c r="L230">
        <f t="shared" si="22"/>
        <v>432.6</v>
      </c>
      <c r="M230">
        <f t="shared" si="23"/>
        <v>437.6</v>
      </c>
    </row>
    <row r="231" spans="1:13" ht="12">
      <c r="A231">
        <v>2230</v>
      </c>
      <c r="B231">
        <v>350</v>
      </c>
      <c r="C231">
        <v>350</v>
      </c>
      <c r="D231">
        <v>364.3</v>
      </c>
      <c r="E231">
        <v>374</v>
      </c>
      <c r="F231">
        <v>382.5</v>
      </c>
      <c r="G231" s="20">
        <v>387.5</v>
      </c>
      <c r="H231">
        <f t="shared" si="18"/>
        <v>400</v>
      </c>
      <c r="I231">
        <f t="shared" si="19"/>
        <v>400</v>
      </c>
      <c r="J231">
        <f t="shared" si="20"/>
        <v>414.3</v>
      </c>
      <c r="K231">
        <f t="shared" si="21"/>
        <v>424</v>
      </c>
      <c r="L231">
        <f t="shared" si="22"/>
        <v>432.5</v>
      </c>
      <c r="M231">
        <f t="shared" si="23"/>
        <v>437.5</v>
      </c>
    </row>
    <row r="232" spans="1:13" ht="12">
      <c r="A232">
        <v>2231</v>
      </c>
      <c r="B232">
        <v>350</v>
      </c>
      <c r="C232">
        <v>350</v>
      </c>
      <c r="D232">
        <v>363.9</v>
      </c>
      <c r="E232">
        <v>373.8</v>
      </c>
      <c r="F232">
        <v>382.3</v>
      </c>
      <c r="G232" s="20">
        <v>387.4</v>
      </c>
      <c r="H232">
        <f t="shared" si="18"/>
        <v>400</v>
      </c>
      <c r="I232">
        <f t="shared" si="19"/>
        <v>400</v>
      </c>
      <c r="J232">
        <f t="shared" si="20"/>
        <v>413.9</v>
      </c>
      <c r="K232">
        <f t="shared" si="21"/>
        <v>423.8</v>
      </c>
      <c r="L232">
        <f t="shared" si="22"/>
        <v>432.3</v>
      </c>
      <c r="M232">
        <f t="shared" si="23"/>
        <v>437.4</v>
      </c>
    </row>
    <row r="233" spans="1:13" ht="12">
      <c r="A233">
        <v>2232</v>
      </c>
      <c r="B233">
        <v>350</v>
      </c>
      <c r="C233">
        <v>350</v>
      </c>
      <c r="D233">
        <v>363.6</v>
      </c>
      <c r="E233">
        <v>373.6</v>
      </c>
      <c r="F233">
        <v>382.2</v>
      </c>
      <c r="G233" s="20">
        <v>387.3</v>
      </c>
      <c r="H233">
        <f t="shared" si="18"/>
        <v>400</v>
      </c>
      <c r="I233">
        <f t="shared" si="19"/>
        <v>400</v>
      </c>
      <c r="J233">
        <f t="shared" si="20"/>
        <v>413.6</v>
      </c>
      <c r="K233">
        <f t="shared" si="21"/>
        <v>423.6</v>
      </c>
      <c r="L233">
        <f t="shared" si="22"/>
        <v>432.2</v>
      </c>
      <c r="M233">
        <f t="shared" si="23"/>
        <v>437.3</v>
      </c>
    </row>
    <row r="234" spans="1:13" ht="12">
      <c r="A234">
        <v>2233</v>
      </c>
      <c r="B234">
        <v>350</v>
      </c>
      <c r="C234">
        <v>350</v>
      </c>
      <c r="D234">
        <v>363.2</v>
      </c>
      <c r="E234">
        <v>373.4</v>
      </c>
      <c r="F234">
        <v>382</v>
      </c>
      <c r="G234" s="20">
        <v>387.1</v>
      </c>
      <c r="H234">
        <f t="shared" si="18"/>
        <v>400</v>
      </c>
      <c r="I234">
        <f t="shared" si="19"/>
        <v>400</v>
      </c>
      <c r="J234">
        <f t="shared" si="20"/>
        <v>413.2</v>
      </c>
      <c r="K234">
        <f t="shared" si="21"/>
        <v>423.4</v>
      </c>
      <c r="L234">
        <f t="shared" si="22"/>
        <v>432</v>
      </c>
      <c r="M234">
        <f t="shared" si="23"/>
        <v>437.1</v>
      </c>
    </row>
    <row r="235" spans="1:13" ht="12">
      <c r="A235">
        <v>2234</v>
      </c>
      <c r="B235">
        <v>350</v>
      </c>
      <c r="C235">
        <v>350</v>
      </c>
      <c r="D235">
        <v>362.9</v>
      </c>
      <c r="E235">
        <v>373.2</v>
      </c>
      <c r="F235">
        <v>381.8</v>
      </c>
      <c r="G235" s="20">
        <v>387</v>
      </c>
      <c r="H235">
        <f t="shared" si="18"/>
        <v>400</v>
      </c>
      <c r="I235">
        <f t="shared" si="19"/>
        <v>400</v>
      </c>
      <c r="J235">
        <f t="shared" si="20"/>
        <v>412.9</v>
      </c>
      <c r="K235">
        <f t="shared" si="21"/>
        <v>423.2</v>
      </c>
      <c r="L235">
        <f t="shared" si="22"/>
        <v>431.8</v>
      </c>
      <c r="M235">
        <f t="shared" si="23"/>
        <v>437</v>
      </c>
    </row>
    <row r="236" spans="1:13" ht="12">
      <c r="A236">
        <v>2235</v>
      </c>
      <c r="B236">
        <v>350</v>
      </c>
      <c r="C236">
        <v>350</v>
      </c>
      <c r="D236">
        <v>362.6</v>
      </c>
      <c r="E236">
        <v>373</v>
      </c>
      <c r="F236">
        <v>381.7</v>
      </c>
      <c r="G236" s="20">
        <v>386.9</v>
      </c>
      <c r="H236">
        <f t="shared" si="18"/>
        <v>400</v>
      </c>
      <c r="I236">
        <f t="shared" si="19"/>
        <v>400</v>
      </c>
      <c r="J236">
        <f t="shared" si="20"/>
        <v>412.6</v>
      </c>
      <c r="K236">
        <f t="shared" si="21"/>
        <v>423</v>
      </c>
      <c r="L236">
        <f t="shared" si="22"/>
        <v>431.7</v>
      </c>
      <c r="M236">
        <f t="shared" si="23"/>
        <v>436.9</v>
      </c>
    </row>
    <row r="237" spans="1:13" ht="12">
      <c r="A237">
        <v>2236</v>
      </c>
      <c r="B237">
        <v>350</v>
      </c>
      <c r="C237">
        <v>350</v>
      </c>
      <c r="D237">
        <v>362.3</v>
      </c>
      <c r="E237">
        <v>372.8</v>
      </c>
      <c r="F237">
        <v>381.5</v>
      </c>
      <c r="G237" s="20">
        <v>386.8</v>
      </c>
      <c r="H237">
        <f t="shared" si="18"/>
        <v>400</v>
      </c>
      <c r="I237">
        <f t="shared" si="19"/>
        <v>400</v>
      </c>
      <c r="J237">
        <f t="shared" si="20"/>
        <v>412.3</v>
      </c>
      <c r="K237">
        <f t="shared" si="21"/>
        <v>422.8</v>
      </c>
      <c r="L237">
        <f t="shared" si="22"/>
        <v>431.5</v>
      </c>
      <c r="M237">
        <f t="shared" si="23"/>
        <v>436.8</v>
      </c>
    </row>
    <row r="238" spans="1:13" ht="12">
      <c r="A238">
        <v>2237</v>
      </c>
      <c r="B238">
        <v>350</v>
      </c>
      <c r="C238">
        <v>350</v>
      </c>
      <c r="D238">
        <v>361.9</v>
      </c>
      <c r="E238">
        <v>372.5</v>
      </c>
      <c r="F238">
        <v>381.4</v>
      </c>
      <c r="G238" s="20">
        <v>386.6</v>
      </c>
      <c r="H238">
        <f t="shared" si="18"/>
        <v>400</v>
      </c>
      <c r="I238">
        <f t="shared" si="19"/>
        <v>400</v>
      </c>
      <c r="J238">
        <f t="shared" si="20"/>
        <v>411.9</v>
      </c>
      <c r="K238">
        <f t="shared" si="21"/>
        <v>422.5</v>
      </c>
      <c r="L238">
        <f t="shared" si="22"/>
        <v>431.4</v>
      </c>
      <c r="M238">
        <f t="shared" si="23"/>
        <v>436.6</v>
      </c>
    </row>
    <row r="239" spans="1:13" ht="12">
      <c r="A239">
        <v>2238</v>
      </c>
      <c r="B239">
        <v>350</v>
      </c>
      <c r="C239">
        <v>350</v>
      </c>
      <c r="D239">
        <v>361.6</v>
      </c>
      <c r="E239">
        <v>372.3</v>
      </c>
      <c r="F239">
        <v>381.2</v>
      </c>
      <c r="G239" s="20">
        <v>386.5</v>
      </c>
      <c r="H239">
        <f t="shared" si="18"/>
        <v>400</v>
      </c>
      <c r="I239">
        <f t="shared" si="19"/>
        <v>400</v>
      </c>
      <c r="J239">
        <f t="shared" si="20"/>
        <v>411.6</v>
      </c>
      <c r="K239">
        <f t="shared" si="21"/>
        <v>422.3</v>
      </c>
      <c r="L239">
        <f t="shared" si="22"/>
        <v>431.2</v>
      </c>
      <c r="M239">
        <f t="shared" si="23"/>
        <v>436.5</v>
      </c>
    </row>
    <row r="240" spans="1:13" ht="12">
      <c r="A240">
        <v>2239</v>
      </c>
      <c r="B240">
        <v>350</v>
      </c>
      <c r="C240">
        <v>350</v>
      </c>
      <c r="D240">
        <v>361.3</v>
      </c>
      <c r="E240">
        <v>372.1</v>
      </c>
      <c r="F240">
        <v>381</v>
      </c>
      <c r="G240" s="20">
        <v>386.4</v>
      </c>
      <c r="H240">
        <f t="shared" si="18"/>
        <v>400</v>
      </c>
      <c r="I240">
        <f t="shared" si="19"/>
        <v>400</v>
      </c>
      <c r="J240">
        <f t="shared" si="20"/>
        <v>411.3</v>
      </c>
      <c r="K240">
        <f t="shared" si="21"/>
        <v>422.1</v>
      </c>
      <c r="L240">
        <f t="shared" si="22"/>
        <v>431</v>
      </c>
      <c r="M240">
        <f t="shared" si="23"/>
        <v>436.4</v>
      </c>
    </row>
    <row r="241" spans="1:13" ht="12">
      <c r="A241">
        <v>2240</v>
      </c>
      <c r="B241">
        <v>350</v>
      </c>
      <c r="C241">
        <v>350</v>
      </c>
      <c r="D241">
        <v>361</v>
      </c>
      <c r="E241">
        <v>371.9</v>
      </c>
      <c r="F241">
        <v>380.9</v>
      </c>
      <c r="G241" s="20">
        <v>386.3</v>
      </c>
      <c r="H241">
        <f t="shared" si="18"/>
        <v>400</v>
      </c>
      <c r="I241">
        <f t="shared" si="19"/>
        <v>400</v>
      </c>
      <c r="J241">
        <f t="shared" si="20"/>
        <v>411</v>
      </c>
      <c r="K241">
        <f t="shared" si="21"/>
        <v>421.9</v>
      </c>
      <c r="L241">
        <f t="shared" si="22"/>
        <v>430.9</v>
      </c>
      <c r="M241">
        <f t="shared" si="23"/>
        <v>436.3</v>
      </c>
    </row>
    <row r="242" spans="1:13" ht="12">
      <c r="A242">
        <v>2241</v>
      </c>
      <c r="B242">
        <v>350</v>
      </c>
      <c r="C242">
        <v>350</v>
      </c>
      <c r="D242">
        <v>360.7</v>
      </c>
      <c r="E242">
        <v>371.7</v>
      </c>
      <c r="F242">
        <v>380.7</v>
      </c>
      <c r="G242" s="20">
        <v>386.2</v>
      </c>
      <c r="H242">
        <f t="shared" si="18"/>
        <v>400</v>
      </c>
      <c r="I242">
        <f t="shared" si="19"/>
        <v>400</v>
      </c>
      <c r="J242">
        <f t="shared" si="20"/>
        <v>410.7</v>
      </c>
      <c r="K242">
        <f t="shared" si="21"/>
        <v>421.7</v>
      </c>
      <c r="L242">
        <f t="shared" si="22"/>
        <v>430.7</v>
      </c>
      <c r="M242">
        <f t="shared" si="23"/>
        <v>436.2</v>
      </c>
    </row>
    <row r="243" spans="1:13" ht="12">
      <c r="A243">
        <v>2242</v>
      </c>
      <c r="B243">
        <v>350</v>
      </c>
      <c r="C243">
        <v>350</v>
      </c>
      <c r="D243">
        <v>360.3</v>
      </c>
      <c r="E243">
        <v>371.5</v>
      </c>
      <c r="F243">
        <v>380.5</v>
      </c>
      <c r="G243" s="20">
        <v>386</v>
      </c>
      <c r="H243">
        <f t="shared" si="18"/>
        <v>400</v>
      </c>
      <c r="I243">
        <f t="shared" si="19"/>
        <v>400</v>
      </c>
      <c r="J243">
        <f t="shared" si="20"/>
        <v>410.3</v>
      </c>
      <c r="K243">
        <f t="shared" si="21"/>
        <v>421.5</v>
      </c>
      <c r="L243">
        <f t="shared" si="22"/>
        <v>430.5</v>
      </c>
      <c r="M243">
        <f t="shared" si="23"/>
        <v>436</v>
      </c>
    </row>
    <row r="244" spans="1:13" ht="12">
      <c r="A244">
        <v>2243</v>
      </c>
      <c r="B244">
        <v>350</v>
      </c>
      <c r="C244">
        <v>350</v>
      </c>
      <c r="D244">
        <v>360</v>
      </c>
      <c r="E244">
        <v>371.3</v>
      </c>
      <c r="F244">
        <v>380.4</v>
      </c>
      <c r="G244" s="20">
        <v>385.9</v>
      </c>
      <c r="H244">
        <f t="shared" si="18"/>
        <v>400</v>
      </c>
      <c r="I244">
        <f t="shared" si="19"/>
        <v>400</v>
      </c>
      <c r="J244">
        <f t="shared" si="20"/>
        <v>410</v>
      </c>
      <c r="K244">
        <f t="shared" si="21"/>
        <v>421.3</v>
      </c>
      <c r="L244">
        <f t="shared" si="22"/>
        <v>430.4</v>
      </c>
      <c r="M244">
        <f t="shared" si="23"/>
        <v>435.9</v>
      </c>
    </row>
    <row r="245" spans="1:13" ht="12">
      <c r="A245">
        <v>2244</v>
      </c>
      <c r="B245">
        <v>350</v>
      </c>
      <c r="C245">
        <v>350</v>
      </c>
      <c r="D245">
        <v>359.7</v>
      </c>
      <c r="E245">
        <v>371.1</v>
      </c>
      <c r="F245">
        <v>380.2</v>
      </c>
      <c r="G245" s="20">
        <v>385.8</v>
      </c>
      <c r="H245">
        <f t="shared" si="18"/>
        <v>400</v>
      </c>
      <c r="I245">
        <f t="shared" si="19"/>
        <v>400</v>
      </c>
      <c r="J245">
        <f t="shared" si="20"/>
        <v>409.7</v>
      </c>
      <c r="K245">
        <f t="shared" si="21"/>
        <v>421.1</v>
      </c>
      <c r="L245">
        <f t="shared" si="22"/>
        <v>430.2</v>
      </c>
      <c r="M245">
        <f t="shared" si="23"/>
        <v>435.8</v>
      </c>
    </row>
    <row r="246" spans="1:13" ht="12">
      <c r="A246">
        <v>2245</v>
      </c>
      <c r="B246">
        <v>350</v>
      </c>
      <c r="C246">
        <v>350</v>
      </c>
      <c r="D246">
        <v>359.4</v>
      </c>
      <c r="E246">
        <v>370.8</v>
      </c>
      <c r="F246">
        <v>380.1</v>
      </c>
      <c r="G246" s="20">
        <v>385.7</v>
      </c>
      <c r="H246">
        <f t="shared" si="18"/>
        <v>400</v>
      </c>
      <c r="I246">
        <f t="shared" si="19"/>
        <v>400</v>
      </c>
      <c r="J246">
        <f t="shared" si="20"/>
        <v>409.4</v>
      </c>
      <c r="K246">
        <f t="shared" si="21"/>
        <v>420.8</v>
      </c>
      <c r="L246">
        <f t="shared" si="22"/>
        <v>430.1</v>
      </c>
      <c r="M246">
        <f t="shared" si="23"/>
        <v>435.7</v>
      </c>
    </row>
    <row r="247" spans="1:13" ht="12">
      <c r="A247">
        <v>2246</v>
      </c>
      <c r="B247">
        <v>350</v>
      </c>
      <c r="C247">
        <v>350</v>
      </c>
      <c r="D247">
        <v>359.1</v>
      </c>
      <c r="E247">
        <v>370.6</v>
      </c>
      <c r="F247">
        <v>379.9</v>
      </c>
      <c r="G247" s="20">
        <v>385.5</v>
      </c>
      <c r="H247">
        <f t="shared" si="18"/>
        <v>400</v>
      </c>
      <c r="I247">
        <f t="shared" si="19"/>
        <v>400</v>
      </c>
      <c r="J247">
        <f t="shared" si="20"/>
        <v>409.1</v>
      </c>
      <c r="K247">
        <f t="shared" si="21"/>
        <v>420.6</v>
      </c>
      <c r="L247">
        <f t="shared" si="22"/>
        <v>429.9</v>
      </c>
      <c r="M247">
        <f t="shared" si="23"/>
        <v>435.5</v>
      </c>
    </row>
    <row r="248" spans="1:13" ht="12">
      <c r="A248">
        <v>2247</v>
      </c>
      <c r="B248">
        <v>350</v>
      </c>
      <c r="C248">
        <v>350</v>
      </c>
      <c r="D248">
        <v>358.8</v>
      </c>
      <c r="E248">
        <v>370.4</v>
      </c>
      <c r="F248">
        <v>379.7</v>
      </c>
      <c r="G248" s="20">
        <v>385.4</v>
      </c>
      <c r="H248">
        <f t="shared" si="18"/>
        <v>400</v>
      </c>
      <c r="I248">
        <f t="shared" si="19"/>
        <v>400</v>
      </c>
      <c r="J248">
        <f t="shared" si="20"/>
        <v>408.8</v>
      </c>
      <c r="K248">
        <f t="shared" si="21"/>
        <v>420.4</v>
      </c>
      <c r="L248">
        <f t="shared" si="22"/>
        <v>429.7</v>
      </c>
      <c r="M248">
        <f t="shared" si="23"/>
        <v>435.4</v>
      </c>
    </row>
    <row r="249" spans="1:13" ht="12">
      <c r="A249">
        <v>2248</v>
      </c>
      <c r="B249">
        <v>350</v>
      </c>
      <c r="C249">
        <v>350</v>
      </c>
      <c r="D249">
        <v>358.5</v>
      </c>
      <c r="E249">
        <v>370.2</v>
      </c>
      <c r="F249">
        <v>379.6</v>
      </c>
      <c r="G249" s="20">
        <v>385.3</v>
      </c>
      <c r="H249">
        <f t="shared" si="18"/>
        <v>400</v>
      </c>
      <c r="I249">
        <f t="shared" si="19"/>
        <v>400</v>
      </c>
      <c r="J249">
        <f t="shared" si="20"/>
        <v>408.5</v>
      </c>
      <c r="K249">
        <f t="shared" si="21"/>
        <v>420.2</v>
      </c>
      <c r="L249">
        <f t="shared" si="22"/>
        <v>429.6</v>
      </c>
      <c r="M249">
        <f t="shared" si="23"/>
        <v>435.3</v>
      </c>
    </row>
    <row r="250" spans="1:13" ht="12">
      <c r="A250">
        <v>2249</v>
      </c>
      <c r="B250">
        <v>350</v>
      </c>
      <c r="C250">
        <v>350</v>
      </c>
      <c r="D250">
        <v>358.2</v>
      </c>
      <c r="E250">
        <v>370</v>
      </c>
      <c r="F250">
        <v>379.4</v>
      </c>
      <c r="G250" s="20">
        <v>385.2</v>
      </c>
      <c r="H250">
        <f t="shared" si="18"/>
        <v>400</v>
      </c>
      <c r="I250">
        <f t="shared" si="19"/>
        <v>400</v>
      </c>
      <c r="J250">
        <f t="shared" si="20"/>
        <v>408.2</v>
      </c>
      <c r="K250">
        <f t="shared" si="21"/>
        <v>420</v>
      </c>
      <c r="L250">
        <f t="shared" si="22"/>
        <v>429.4</v>
      </c>
      <c r="M250">
        <f t="shared" si="23"/>
        <v>435.2</v>
      </c>
    </row>
    <row r="251" spans="1:13" ht="12">
      <c r="A251">
        <v>2250</v>
      </c>
      <c r="B251">
        <v>350</v>
      </c>
      <c r="C251">
        <v>350</v>
      </c>
      <c r="D251">
        <v>358</v>
      </c>
      <c r="E251">
        <v>369.8</v>
      </c>
      <c r="F251">
        <v>379.2</v>
      </c>
      <c r="G251" s="20">
        <v>385</v>
      </c>
      <c r="H251">
        <f t="shared" si="18"/>
        <v>400</v>
      </c>
      <c r="I251">
        <f t="shared" si="19"/>
        <v>400</v>
      </c>
      <c r="J251">
        <f t="shared" si="20"/>
        <v>408</v>
      </c>
      <c r="K251">
        <f t="shared" si="21"/>
        <v>419.8</v>
      </c>
      <c r="L251">
        <f t="shared" si="22"/>
        <v>429.2</v>
      </c>
      <c r="M251">
        <f t="shared" si="23"/>
        <v>435</v>
      </c>
    </row>
    <row r="252" spans="1:13" ht="12">
      <c r="A252">
        <v>2251</v>
      </c>
      <c r="B252">
        <v>350</v>
      </c>
      <c r="C252">
        <v>350</v>
      </c>
      <c r="D252">
        <v>357.7</v>
      </c>
      <c r="E252">
        <v>369.6</v>
      </c>
      <c r="F252">
        <v>379.1</v>
      </c>
      <c r="G252" s="20">
        <v>384.9</v>
      </c>
      <c r="H252">
        <f t="shared" si="18"/>
        <v>400</v>
      </c>
      <c r="I252">
        <f t="shared" si="19"/>
        <v>400</v>
      </c>
      <c r="J252">
        <f t="shared" si="20"/>
        <v>407.7</v>
      </c>
      <c r="K252">
        <f t="shared" si="21"/>
        <v>419.6</v>
      </c>
      <c r="L252">
        <f t="shared" si="22"/>
        <v>429.1</v>
      </c>
      <c r="M252">
        <f t="shared" si="23"/>
        <v>434.9</v>
      </c>
    </row>
    <row r="253" spans="1:13" ht="12">
      <c r="A253">
        <v>2252</v>
      </c>
      <c r="B253">
        <v>350</v>
      </c>
      <c r="C253">
        <v>350</v>
      </c>
      <c r="D253">
        <v>357.4</v>
      </c>
      <c r="E253">
        <v>369.4</v>
      </c>
      <c r="F253">
        <v>378.9</v>
      </c>
      <c r="G253" s="20">
        <v>384.8</v>
      </c>
      <c r="H253">
        <f t="shared" si="18"/>
        <v>400</v>
      </c>
      <c r="I253">
        <f t="shared" si="19"/>
        <v>400</v>
      </c>
      <c r="J253">
        <f t="shared" si="20"/>
        <v>407.4</v>
      </c>
      <c r="K253">
        <f t="shared" si="21"/>
        <v>419.4</v>
      </c>
      <c r="L253">
        <f t="shared" si="22"/>
        <v>428.9</v>
      </c>
      <c r="M253">
        <f t="shared" si="23"/>
        <v>434.8</v>
      </c>
    </row>
    <row r="254" spans="1:13" ht="12">
      <c r="A254">
        <v>2253</v>
      </c>
      <c r="B254">
        <v>350</v>
      </c>
      <c r="C254">
        <v>350</v>
      </c>
      <c r="D254">
        <v>357.1</v>
      </c>
      <c r="E254">
        <v>369.2</v>
      </c>
      <c r="F254">
        <v>378.7</v>
      </c>
      <c r="G254" s="20">
        <v>384.7</v>
      </c>
      <c r="H254">
        <f t="shared" si="18"/>
        <v>400</v>
      </c>
      <c r="I254">
        <f t="shared" si="19"/>
        <v>400</v>
      </c>
      <c r="J254">
        <f t="shared" si="20"/>
        <v>407.1</v>
      </c>
      <c r="K254">
        <f t="shared" si="21"/>
        <v>419.2</v>
      </c>
      <c r="L254">
        <f t="shared" si="22"/>
        <v>428.7</v>
      </c>
      <c r="M254">
        <f t="shared" si="23"/>
        <v>434.7</v>
      </c>
    </row>
    <row r="255" spans="1:13" ht="12">
      <c r="A255">
        <v>2254</v>
      </c>
      <c r="B255">
        <v>350</v>
      </c>
      <c r="C255">
        <v>350</v>
      </c>
      <c r="D255">
        <v>356.9</v>
      </c>
      <c r="E255">
        <v>368.9</v>
      </c>
      <c r="F255">
        <v>378.6</v>
      </c>
      <c r="G255" s="20">
        <v>384.5</v>
      </c>
      <c r="H255">
        <f t="shared" si="18"/>
        <v>400</v>
      </c>
      <c r="I255">
        <f t="shared" si="19"/>
        <v>400</v>
      </c>
      <c r="J255">
        <f t="shared" si="20"/>
        <v>406.9</v>
      </c>
      <c r="K255">
        <f t="shared" si="21"/>
        <v>418.9</v>
      </c>
      <c r="L255">
        <f t="shared" si="22"/>
        <v>428.6</v>
      </c>
      <c r="M255">
        <f t="shared" si="23"/>
        <v>434.5</v>
      </c>
    </row>
    <row r="256" spans="1:13" ht="12">
      <c r="A256">
        <v>2255</v>
      </c>
      <c r="B256">
        <v>350</v>
      </c>
      <c r="C256">
        <v>350</v>
      </c>
      <c r="D256">
        <v>356.6</v>
      </c>
      <c r="E256">
        <v>368.7</v>
      </c>
      <c r="F256">
        <v>378.4</v>
      </c>
      <c r="G256" s="20">
        <v>384.4</v>
      </c>
      <c r="H256">
        <f t="shared" si="18"/>
        <v>400</v>
      </c>
      <c r="I256">
        <f t="shared" si="19"/>
        <v>400</v>
      </c>
      <c r="J256">
        <f t="shared" si="20"/>
        <v>406.6</v>
      </c>
      <c r="K256">
        <f t="shared" si="21"/>
        <v>418.7</v>
      </c>
      <c r="L256">
        <f t="shared" si="22"/>
        <v>428.4</v>
      </c>
      <c r="M256">
        <f t="shared" si="23"/>
        <v>434.4</v>
      </c>
    </row>
    <row r="257" spans="1:13" ht="12">
      <c r="A257">
        <v>2256</v>
      </c>
      <c r="B257">
        <v>350</v>
      </c>
      <c r="C257">
        <v>350</v>
      </c>
      <c r="D257">
        <v>356.3</v>
      </c>
      <c r="E257">
        <v>368.5</v>
      </c>
      <c r="F257">
        <v>378.2</v>
      </c>
      <c r="G257" s="20">
        <v>384.3</v>
      </c>
      <c r="H257">
        <f t="shared" si="18"/>
        <v>400</v>
      </c>
      <c r="I257">
        <f t="shared" si="19"/>
        <v>400</v>
      </c>
      <c r="J257">
        <f t="shared" si="20"/>
        <v>406.3</v>
      </c>
      <c r="K257">
        <f t="shared" si="21"/>
        <v>418.5</v>
      </c>
      <c r="L257">
        <f t="shared" si="22"/>
        <v>428.2</v>
      </c>
      <c r="M257">
        <f t="shared" si="23"/>
        <v>434.3</v>
      </c>
    </row>
    <row r="258" spans="1:13" ht="12">
      <c r="A258">
        <v>2257</v>
      </c>
      <c r="B258">
        <v>350</v>
      </c>
      <c r="C258">
        <v>350</v>
      </c>
      <c r="D258">
        <v>356.1</v>
      </c>
      <c r="E258">
        <v>368.3</v>
      </c>
      <c r="F258">
        <v>378.1</v>
      </c>
      <c r="G258" s="20">
        <v>384.1</v>
      </c>
      <c r="H258">
        <f t="shared" si="18"/>
        <v>400</v>
      </c>
      <c r="I258">
        <f t="shared" si="19"/>
        <v>400</v>
      </c>
      <c r="J258">
        <f t="shared" si="20"/>
        <v>406.1</v>
      </c>
      <c r="K258">
        <f t="shared" si="21"/>
        <v>418.3</v>
      </c>
      <c r="L258">
        <f t="shared" si="22"/>
        <v>428.1</v>
      </c>
      <c r="M258">
        <f t="shared" si="23"/>
        <v>434.1</v>
      </c>
    </row>
    <row r="259" spans="1:13" ht="12">
      <c r="A259">
        <v>2258</v>
      </c>
      <c r="B259">
        <v>350</v>
      </c>
      <c r="C259">
        <v>350</v>
      </c>
      <c r="D259">
        <v>355.8</v>
      </c>
      <c r="E259">
        <v>368.1</v>
      </c>
      <c r="F259">
        <v>377.9</v>
      </c>
      <c r="G259" s="20">
        <v>384</v>
      </c>
      <c r="H259">
        <f t="shared" si="18"/>
        <v>400</v>
      </c>
      <c r="I259">
        <f t="shared" si="19"/>
        <v>400</v>
      </c>
      <c r="J259">
        <f t="shared" si="20"/>
        <v>405.8</v>
      </c>
      <c r="K259">
        <f t="shared" si="21"/>
        <v>418.1</v>
      </c>
      <c r="L259">
        <f t="shared" si="22"/>
        <v>427.9</v>
      </c>
      <c r="M259">
        <f t="shared" si="23"/>
        <v>434</v>
      </c>
    </row>
    <row r="260" spans="1:13" ht="12">
      <c r="A260">
        <v>2259</v>
      </c>
      <c r="B260">
        <v>350</v>
      </c>
      <c r="C260">
        <v>350</v>
      </c>
      <c r="D260">
        <v>355.6</v>
      </c>
      <c r="E260">
        <v>367.9</v>
      </c>
      <c r="F260">
        <v>377.7</v>
      </c>
      <c r="G260" s="20">
        <v>383.9</v>
      </c>
      <c r="H260">
        <f t="shared" si="18"/>
        <v>400</v>
      </c>
      <c r="I260">
        <f t="shared" si="19"/>
        <v>400</v>
      </c>
      <c r="J260">
        <f t="shared" si="20"/>
        <v>405.6</v>
      </c>
      <c r="K260">
        <f t="shared" si="21"/>
        <v>417.9</v>
      </c>
      <c r="L260">
        <f t="shared" si="22"/>
        <v>427.7</v>
      </c>
      <c r="M260">
        <f t="shared" si="23"/>
        <v>433.9</v>
      </c>
    </row>
    <row r="261" spans="1:13" ht="12">
      <c r="A261">
        <v>2260</v>
      </c>
      <c r="B261">
        <v>350</v>
      </c>
      <c r="C261">
        <v>350</v>
      </c>
      <c r="D261">
        <v>355.3</v>
      </c>
      <c r="E261">
        <v>367.7</v>
      </c>
      <c r="F261">
        <v>377.6</v>
      </c>
      <c r="G261" s="20">
        <v>383.8</v>
      </c>
      <c r="H261">
        <f t="shared" si="18"/>
        <v>400</v>
      </c>
      <c r="I261">
        <f t="shared" si="19"/>
        <v>400</v>
      </c>
      <c r="J261">
        <f t="shared" si="20"/>
        <v>405.3</v>
      </c>
      <c r="K261">
        <f t="shared" si="21"/>
        <v>417.7</v>
      </c>
      <c r="L261">
        <f t="shared" si="22"/>
        <v>427.6</v>
      </c>
      <c r="M261">
        <f t="shared" si="23"/>
        <v>433.8</v>
      </c>
    </row>
    <row r="262" spans="1:13" ht="12">
      <c r="A262">
        <v>2261</v>
      </c>
      <c r="B262">
        <v>350</v>
      </c>
      <c r="C262">
        <v>350</v>
      </c>
      <c r="D262">
        <v>355.1</v>
      </c>
      <c r="E262">
        <v>367.5</v>
      </c>
      <c r="F262">
        <v>377.4</v>
      </c>
      <c r="G262" s="20">
        <v>383.6</v>
      </c>
      <c r="H262">
        <f aca="true" t="shared" si="24" ref="H262:H325">B262+50</f>
        <v>400</v>
      </c>
      <c r="I262">
        <f aca="true" t="shared" si="25" ref="I262:I325">C262+50</f>
        <v>400</v>
      </c>
      <c r="J262">
        <f aca="true" t="shared" si="26" ref="J262:J325">D262+50</f>
        <v>405.1</v>
      </c>
      <c r="K262">
        <f aca="true" t="shared" si="27" ref="K262:K325">E262+50</f>
        <v>417.5</v>
      </c>
      <c r="L262">
        <f aca="true" t="shared" si="28" ref="L262:L325">F262+50</f>
        <v>427.4</v>
      </c>
      <c r="M262">
        <f aca="true" t="shared" si="29" ref="M262:M325">G262+50</f>
        <v>433.6</v>
      </c>
    </row>
    <row r="263" spans="1:13" ht="12">
      <c r="A263">
        <v>2262</v>
      </c>
      <c r="B263">
        <v>350</v>
      </c>
      <c r="C263">
        <v>350</v>
      </c>
      <c r="D263">
        <v>354.9</v>
      </c>
      <c r="E263">
        <v>367.3</v>
      </c>
      <c r="F263">
        <v>377.2</v>
      </c>
      <c r="G263" s="20">
        <v>383.5</v>
      </c>
      <c r="H263">
        <f t="shared" si="24"/>
        <v>400</v>
      </c>
      <c r="I263">
        <f t="shared" si="25"/>
        <v>400</v>
      </c>
      <c r="J263">
        <f t="shared" si="26"/>
        <v>404.9</v>
      </c>
      <c r="K263">
        <f t="shared" si="27"/>
        <v>417.3</v>
      </c>
      <c r="L263">
        <f t="shared" si="28"/>
        <v>427.2</v>
      </c>
      <c r="M263">
        <f t="shared" si="29"/>
        <v>433.5</v>
      </c>
    </row>
    <row r="264" spans="1:13" ht="12">
      <c r="A264">
        <v>2263</v>
      </c>
      <c r="B264">
        <v>350</v>
      </c>
      <c r="C264">
        <v>350</v>
      </c>
      <c r="D264">
        <v>354.6</v>
      </c>
      <c r="E264">
        <v>367.1</v>
      </c>
      <c r="F264">
        <v>377.1</v>
      </c>
      <c r="G264" s="20">
        <v>383.4</v>
      </c>
      <c r="H264">
        <f t="shared" si="24"/>
        <v>400</v>
      </c>
      <c r="I264">
        <f t="shared" si="25"/>
        <v>400</v>
      </c>
      <c r="J264">
        <f t="shared" si="26"/>
        <v>404.6</v>
      </c>
      <c r="K264">
        <f t="shared" si="27"/>
        <v>417.1</v>
      </c>
      <c r="L264">
        <f t="shared" si="28"/>
        <v>427.1</v>
      </c>
      <c r="M264">
        <f t="shared" si="29"/>
        <v>433.4</v>
      </c>
    </row>
    <row r="265" spans="1:13" ht="12">
      <c r="A265">
        <v>2264</v>
      </c>
      <c r="B265">
        <v>350</v>
      </c>
      <c r="C265">
        <v>350</v>
      </c>
      <c r="D265">
        <v>354.4</v>
      </c>
      <c r="E265">
        <v>366.9</v>
      </c>
      <c r="F265">
        <v>376.9</v>
      </c>
      <c r="G265" s="20">
        <v>383.2</v>
      </c>
      <c r="H265">
        <f t="shared" si="24"/>
        <v>400</v>
      </c>
      <c r="I265">
        <f t="shared" si="25"/>
        <v>400</v>
      </c>
      <c r="J265">
        <f t="shared" si="26"/>
        <v>404.4</v>
      </c>
      <c r="K265">
        <f t="shared" si="27"/>
        <v>416.9</v>
      </c>
      <c r="L265">
        <f t="shared" si="28"/>
        <v>426.9</v>
      </c>
      <c r="M265">
        <f t="shared" si="29"/>
        <v>433.2</v>
      </c>
    </row>
    <row r="266" spans="1:13" ht="12">
      <c r="A266">
        <v>2265</v>
      </c>
      <c r="B266">
        <v>350</v>
      </c>
      <c r="C266">
        <v>350</v>
      </c>
      <c r="D266">
        <v>354.2</v>
      </c>
      <c r="E266">
        <v>366.7</v>
      </c>
      <c r="F266">
        <v>376.8</v>
      </c>
      <c r="G266" s="20">
        <v>383.1</v>
      </c>
      <c r="H266">
        <f t="shared" si="24"/>
        <v>400</v>
      </c>
      <c r="I266">
        <f t="shared" si="25"/>
        <v>400</v>
      </c>
      <c r="J266">
        <f t="shared" si="26"/>
        <v>404.2</v>
      </c>
      <c r="K266">
        <f t="shared" si="27"/>
        <v>416.7</v>
      </c>
      <c r="L266">
        <f t="shared" si="28"/>
        <v>426.8</v>
      </c>
      <c r="M266">
        <f t="shared" si="29"/>
        <v>433.1</v>
      </c>
    </row>
    <row r="267" spans="1:13" ht="12">
      <c r="A267">
        <v>2266</v>
      </c>
      <c r="B267">
        <v>350</v>
      </c>
      <c r="C267">
        <v>350</v>
      </c>
      <c r="D267">
        <v>354</v>
      </c>
      <c r="E267">
        <v>366.5</v>
      </c>
      <c r="F267">
        <v>376.6</v>
      </c>
      <c r="G267" s="20">
        <v>383</v>
      </c>
      <c r="H267">
        <f t="shared" si="24"/>
        <v>400</v>
      </c>
      <c r="I267">
        <f t="shared" si="25"/>
        <v>400</v>
      </c>
      <c r="J267">
        <f t="shared" si="26"/>
        <v>404</v>
      </c>
      <c r="K267">
        <f t="shared" si="27"/>
        <v>416.5</v>
      </c>
      <c r="L267">
        <f t="shared" si="28"/>
        <v>426.6</v>
      </c>
      <c r="M267">
        <f t="shared" si="29"/>
        <v>433</v>
      </c>
    </row>
    <row r="268" spans="1:13" ht="12">
      <c r="A268">
        <v>2267</v>
      </c>
      <c r="B268">
        <v>350</v>
      </c>
      <c r="C268">
        <v>350</v>
      </c>
      <c r="D268">
        <v>353.7</v>
      </c>
      <c r="E268">
        <v>366.3</v>
      </c>
      <c r="F268">
        <v>376.4</v>
      </c>
      <c r="G268" s="20">
        <v>382.9</v>
      </c>
      <c r="H268">
        <f t="shared" si="24"/>
        <v>400</v>
      </c>
      <c r="I268">
        <f t="shared" si="25"/>
        <v>400</v>
      </c>
      <c r="J268">
        <f t="shared" si="26"/>
        <v>403.7</v>
      </c>
      <c r="K268">
        <f t="shared" si="27"/>
        <v>416.3</v>
      </c>
      <c r="L268">
        <f t="shared" si="28"/>
        <v>426.4</v>
      </c>
      <c r="M268">
        <f t="shared" si="29"/>
        <v>432.9</v>
      </c>
    </row>
    <row r="269" spans="1:13" ht="12">
      <c r="A269">
        <v>2268</v>
      </c>
      <c r="B269">
        <v>350</v>
      </c>
      <c r="C269">
        <v>350</v>
      </c>
      <c r="D269">
        <v>353.5</v>
      </c>
      <c r="E269">
        <v>366.1</v>
      </c>
      <c r="F269">
        <v>376.3</v>
      </c>
      <c r="G269" s="20">
        <v>382.7</v>
      </c>
      <c r="H269">
        <f t="shared" si="24"/>
        <v>400</v>
      </c>
      <c r="I269">
        <f t="shared" si="25"/>
        <v>400</v>
      </c>
      <c r="J269">
        <f t="shared" si="26"/>
        <v>403.5</v>
      </c>
      <c r="K269">
        <f t="shared" si="27"/>
        <v>416.1</v>
      </c>
      <c r="L269">
        <f t="shared" si="28"/>
        <v>426.3</v>
      </c>
      <c r="M269">
        <f t="shared" si="29"/>
        <v>432.7</v>
      </c>
    </row>
    <row r="270" spans="1:13" ht="12">
      <c r="A270">
        <v>2269</v>
      </c>
      <c r="B270">
        <v>350</v>
      </c>
      <c r="C270">
        <v>350</v>
      </c>
      <c r="D270">
        <v>353.3</v>
      </c>
      <c r="E270">
        <v>365.9</v>
      </c>
      <c r="F270">
        <v>376.1</v>
      </c>
      <c r="G270" s="20">
        <v>382.6</v>
      </c>
      <c r="H270">
        <f t="shared" si="24"/>
        <v>400</v>
      </c>
      <c r="I270">
        <f t="shared" si="25"/>
        <v>400</v>
      </c>
      <c r="J270">
        <f t="shared" si="26"/>
        <v>403.3</v>
      </c>
      <c r="K270">
        <f t="shared" si="27"/>
        <v>415.9</v>
      </c>
      <c r="L270">
        <f t="shared" si="28"/>
        <v>426.1</v>
      </c>
      <c r="M270">
        <f t="shared" si="29"/>
        <v>432.6</v>
      </c>
    </row>
    <row r="271" spans="1:13" ht="12">
      <c r="A271">
        <v>2270</v>
      </c>
      <c r="B271">
        <v>350</v>
      </c>
      <c r="C271">
        <v>350</v>
      </c>
      <c r="D271">
        <v>353.1</v>
      </c>
      <c r="E271">
        <v>365.7</v>
      </c>
      <c r="F271">
        <v>375.9</v>
      </c>
      <c r="G271" s="20">
        <v>382.5</v>
      </c>
      <c r="H271">
        <f t="shared" si="24"/>
        <v>400</v>
      </c>
      <c r="I271">
        <f t="shared" si="25"/>
        <v>400</v>
      </c>
      <c r="J271">
        <f t="shared" si="26"/>
        <v>403.1</v>
      </c>
      <c r="K271">
        <f t="shared" si="27"/>
        <v>415.7</v>
      </c>
      <c r="L271">
        <f t="shared" si="28"/>
        <v>425.9</v>
      </c>
      <c r="M271">
        <f t="shared" si="29"/>
        <v>432.5</v>
      </c>
    </row>
    <row r="272" spans="1:13" ht="12">
      <c r="A272">
        <v>2271</v>
      </c>
      <c r="B272">
        <v>350</v>
      </c>
      <c r="C272">
        <v>350</v>
      </c>
      <c r="D272">
        <v>352.9</v>
      </c>
      <c r="E272">
        <v>365.5</v>
      </c>
      <c r="F272">
        <v>375.8</v>
      </c>
      <c r="G272" s="20">
        <v>382.3</v>
      </c>
      <c r="H272">
        <f t="shared" si="24"/>
        <v>400</v>
      </c>
      <c r="I272">
        <f t="shared" si="25"/>
        <v>400</v>
      </c>
      <c r="J272">
        <f t="shared" si="26"/>
        <v>402.9</v>
      </c>
      <c r="K272">
        <f t="shared" si="27"/>
        <v>415.5</v>
      </c>
      <c r="L272">
        <f t="shared" si="28"/>
        <v>425.8</v>
      </c>
      <c r="M272">
        <f t="shared" si="29"/>
        <v>432.3</v>
      </c>
    </row>
    <row r="273" spans="1:13" ht="12">
      <c r="A273">
        <v>2272</v>
      </c>
      <c r="B273">
        <v>350</v>
      </c>
      <c r="C273">
        <v>350</v>
      </c>
      <c r="D273">
        <v>352.8</v>
      </c>
      <c r="E273">
        <v>365.3</v>
      </c>
      <c r="F273">
        <v>375.6</v>
      </c>
      <c r="G273" s="20">
        <v>382.2</v>
      </c>
      <c r="H273">
        <f t="shared" si="24"/>
        <v>400</v>
      </c>
      <c r="I273">
        <f t="shared" si="25"/>
        <v>400</v>
      </c>
      <c r="J273">
        <f t="shared" si="26"/>
        <v>402.8</v>
      </c>
      <c r="K273">
        <f t="shared" si="27"/>
        <v>415.3</v>
      </c>
      <c r="L273">
        <f t="shared" si="28"/>
        <v>425.6</v>
      </c>
      <c r="M273">
        <f t="shared" si="29"/>
        <v>432.2</v>
      </c>
    </row>
    <row r="274" spans="1:13" ht="12">
      <c r="A274">
        <v>2273</v>
      </c>
      <c r="B274">
        <v>350</v>
      </c>
      <c r="C274">
        <v>350</v>
      </c>
      <c r="D274">
        <v>352.6</v>
      </c>
      <c r="E274">
        <v>365.1</v>
      </c>
      <c r="F274">
        <v>375.4</v>
      </c>
      <c r="G274" s="20">
        <v>382.1</v>
      </c>
      <c r="H274">
        <f t="shared" si="24"/>
        <v>400</v>
      </c>
      <c r="I274">
        <f t="shared" si="25"/>
        <v>400</v>
      </c>
      <c r="J274">
        <f t="shared" si="26"/>
        <v>402.6</v>
      </c>
      <c r="K274">
        <f t="shared" si="27"/>
        <v>415.1</v>
      </c>
      <c r="L274">
        <f t="shared" si="28"/>
        <v>425.4</v>
      </c>
      <c r="M274">
        <f t="shared" si="29"/>
        <v>432.1</v>
      </c>
    </row>
    <row r="275" spans="1:13" ht="12">
      <c r="A275">
        <v>2274</v>
      </c>
      <c r="B275">
        <v>350</v>
      </c>
      <c r="C275">
        <v>350</v>
      </c>
      <c r="D275">
        <v>352.4</v>
      </c>
      <c r="E275">
        <v>364.9</v>
      </c>
      <c r="F275">
        <v>375.3</v>
      </c>
      <c r="G275" s="20">
        <v>381.9</v>
      </c>
      <c r="H275">
        <f t="shared" si="24"/>
        <v>400</v>
      </c>
      <c r="I275">
        <f t="shared" si="25"/>
        <v>400</v>
      </c>
      <c r="J275">
        <f t="shared" si="26"/>
        <v>402.4</v>
      </c>
      <c r="K275">
        <f t="shared" si="27"/>
        <v>414.9</v>
      </c>
      <c r="L275">
        <f t="shared" si="28"/>
        <v>425.3</v>
      </c>
      <c r="M275">
        <f t="shared" si="29"/>
        <v>431.9</v>
      </c>
    </row>
    <row r="276" spans="1:13" ht="12">
      <c r="A276">
        <v>2275</v>
      </c>
      <c r="B276">
        <v>350</v>
      </c>
      <c r="C276">
        <v>350</v>
      </c>
      <c r="D276">
        <v>352.2</v>
      </c>
      <c r="E276">
        <v>364.7</v>
      </c>
      <c r="F276">
        <v>375.1</v>
      </c>
      <c r="G276" s="20">
        <v>381.8</v>
      </c>
      <c r="H276">
        <f t="shared" si="24"/>
        <v>400</v>
      </c>
      <c r="I276">
        <f t="shared" si="25"/>
        <v>400</v>
      </c>
      <c r="J276">
        <f t="shared" si="26"/>
        <v>402.2</v>
      </c>
      <c r="K276">
        <f t="shared" si="27"/>
        <v>414.7</v>
      </c>
      <c r="L276">
        <f t="shared" si="28"/>
        <v>425.1</v>
      </c>
      <c r="M276">
        <f t="shared" si="29"/>
        <v>431.8</v>
      </c>
    </row>
    <row r="277" spans="1:13" ht="12">
      <c r="A277">
        <v>2276</v>
      </c>
      <c r="B277">
        <v>350</v>
      </c>
      <c r="C277">
        <v>350</v>
      </c>
      <c r="D277">
        <v>352.1</v>
      </c>
      <c r="E277">
        <v>364.5</v>
      </c>
      <c r="F277">
        <v>374.9</v>
      </c>
      <c r="G277" s="20">
        <v>381.7</v>
      </c>
      <c r="H277">
        <f t="shared" si="24"/>
        <v>400</v>
      </c>
      <c r="I277">
        <f t="shared" si="25"/>
        <v>400</v>
      </c>
      <c r="J277">
        <f t="shared" si="26"/>
        <v>402.1</v>
      </c>
      <c r="K277">
        <f t="shared" si="27"/>
        <v>414.5</v>
      </c>
      <c r="L277">
        <f t="shared" si="28"/>
        <v>424.9</v>
      </c>
      <c r="M277">
        <f t="shared" si="29"/>
        <v>431.7</v>
      </c>
    </row>
    <row r="278" spans="1:13" ht="12">
      <c r="A278">
        <v>2277</v>
      </c>
      <c r="B278">
        <v>350</v>
      </c>
      <c r="C278">
        <v>350</v>
      </c>
      <c r="D278">
        <v>351.9</v>
      </c>
      <c r="E278">
        <v>364.3</v>
      </c>
      <c r="F278">
        <v>374.8</v>
      </c>
      <c r="G278" s="20">
        <v>381.5</v>
      </c>
      <c r="H278">
        <f t="shared" si="24"/>
        <v>400</v>
      </c>
      <c r="I278">
        <f t="shared" si="25"/>
        <v>400</v>
      </c>
      <c r="J278">
        <f t="shared" si="26"/>
        <v>401.9</v>
      </c>
      <c r="K278">
        <f t="shared" si="27"/>
        <v>414.3</v>
      </c>
      <c r="L278">
        <f t="shared" si="28"/>
        <v>424.8</v>
      </c>
      <c r="M278">
        <f t="shared" si="29"/>
        <v>431.5</v>
      </c>
    </row>
    <row r="279" spans="1:13" ht="12">
      <c r="A279">
        <v>2278</v>
      </c>
      <c r="B279">
        <v>350</v>
      </c>
      <c r="C279">
        <v>350</v>
      </c>
      <c r="D279">
        <v>351.8</v>
      </c>
      <c r="E279">
        <v>364.1</v>
      </c>
      <c r="F279">
        <v>374.6</v>
      </c>
      <c r="G279" s="20">
        <v>381.4</v>
      </c>
      <c r="H279">
        <f t="shared" si="24"/>
        <v>400</v>
      </c>
      <c r="I279">
        <f t="shared" si="25"/>
        <v>400</v>
      </c>
      <c r="J279">
        <f t="shared" si="26"/>
        <v>401.8</v>
      </c>
      <c r="K279">
        <f t="shared" si="27"/>
        <v>414.1</v>
      </c>
      <c r="L279">
        <f t="shared" si="28"/>
        <v>424.6</v>
      </c>
      <c r="M279">
        <f t="shared" si="29"/>
        <v>431.4</v>
      </c>
    </row>
    <row r="280" spans="1:13" ht="12">
      <c r="A280">
        <v>2279</v>
      </c>
      <c r="B280">
        <v>350</v>
      </c>
      <c r="C280">
        <v>350</v>
      </c>
      <c r="D280">
        <v>351.6</v>
      </c>
      <c r="E280">
        <v>363.9</v>
      </c>
      <c r="F280">
        <v>374.4</v>
      </c>
      <c r="G280" s="20">
        <v>381.3</v>
      </c>
      <c r="H280">
        <f t="shared" si="24"/>
        <v>400</v>
      </c>
      <c r="I280">
        <f t="shared" si="25"/>
        <v>400</v>
      </c>
      <c r="J280">
        <f t="shared" si="26"/>
        <v>401.6</v>
      </c>
      <c r="K280">
        <f t="shared" si="27"/>
        <v>413.9</v>
      </c>
      <c r="L280">
        <f t="shared" si="28"/>
        <v>424.4</v>
      </c>
      <c r="M280">
        <f t="shared" si="29"/>
        <v>431.3</v>
      </c>
    </row>
    <row r="281" spans="1:13" ht="12">
      <c r="A281">
        <v>2280</v>
      </c>
      <c r="B281">
        <v>350</v>
      </c>
      <c r="C281">
        <v>350</v>
      </c>
      <c r="D281">
        <v>351.5</v>
      </c>
      <c r="E281">
        <v>363.7</v>
      </c>
      <c r="F281">
        <v>374.3</v>
      </c>
      <c r="G281" s="20">
        <v>381.1</v>
      </c>
      <c r="H281">
        <f t="shared" si="24"/>
        <v>400</v>
      </c>
      <c r="I281">
        <f t="shared" si="25"/>
        <v>400</v>
      </c>
      <c r="J281">
        <f t="shared" si="26"/>
        <v>401.5</v>
      </c>
      <c r="K281">
        <f t="shared" si="27"/>
        <v>413.7</v>
      </c>
      <c r="L281">
        <f t="shared" si="28"/>
        <v>424.3</v>
      </c>
      <c r="M281">
        <f t="shared" si="29"/>
        <v>431.1</v>
      </c>
    </row>
    <row r="282" spans="1:13" ht="12">
      <c r="A282">
        <v>2281</v>
      </c>
      <c r="B282">
        <v>350</v>
      </c>
      <c r="C282">
        <v>350</v>
      </c>
      <c r="D282">
        <v>351.3</v>
      </c>
      <c r="E282">
        <v>363.5</v>
      </c>
      <c r="F282">
        <v>374.1</v>
      </c>
      <c r="G282" s="20">
        <v>381</v>
      </c>
      <c r="H282">
        <f t="shared" si="24"/>
        <v>400</v>
      </c>
      <c r="I282">
        <f t="shared" si="25"/>
        <v>400</v>
      </c>
      <c r="J282">
        <f t="shared" si="26"/>
        <v>401.3</v>
      </c>
      <c r="K282">
        <f t="shared" si="27"/>
        <v>413.5</v>
      </c>
      <c r="L282">
        <f t="shared" si="28"/>
        <v>424.1</v>
      </c>
      <c r="M282">
        <f t="shared" si="29"/>
        <v>431</v>
      </c>
    </row>
    <row r="283" spans="1:13" ht="12">
      <c r="A283">
        <v>2282</v>
      </c>
      <c r="B283">
        <v>350</v>
      </c>
      <c r="C283">
        <v>350</v>
      </c>
      <c r="D283">
        <v>351.2</v>
      </c>
      <c r="E283">
        <v>363.3</v>
      </c>
      <c r="F283">
        <v>373.9</v>
      </c>
      <c r="G283" s="20">
        <v>380.9</v>
      </c>
      <c r="H283">
        <f t="shared" si="24"/>
        <v>400</v>
      </c>
      <c r="I283">
        <f t="shared" si="25"/>
        <v>400</v>
      </c>
      <c r="J283">
        <f t="shared" si="26"/>
        <v>401.2</v>
      </c>
      <c r="K283">
        <f t="shared" si="27"/>
        <v>413.3</v>
      </c>
      <c r="L283">
        <f t="shared" si="28"/>
        <v>423.9</v>
      </c>
      <c r="M283">
        <f t="shared" si="29"/>
        <v>430.9</v>
      </c>
    </row>
    <row r="284" spans="1:13" ht="12">
      <c r="A284">
        <v>2283</v>
      </c>
      <c r="B284">
        <v>350</v>
      </c>
      <c r="C284">
        <v>350</v>
      </c>
      <c r="D284">
        <v>351.1</v>
      </c>
      <c r="E284">
        <v>363.1</v>
      </c>
      <c r="F284">
        <v>373.8</v>
      </c>
      <c r="G284" s="20">
        <v>380.8</v>
      </c>
      <c r="H284">
        <f t="shared" si="24"/>
        <v>400</v>
      </c>
      <c r="I284">
        <f t="shared" si="25"/>
        <v>400</v>
      </c>
      <c r="J284">
        <f t="shared" si="26"/>
        <v>401.1</v>
      </c>
      <c r="K284">
        <f t="shared" si="27"/>
        <v>413.1</v>
      </c>
      <c r="L284">
        <f t="shared" si="28"/>
        <v>423.8</v>
      </c>
      <c r="M284">
        <f t="shared" si="29"/>
        <v>430.8</v>
      </c>
    </row>
    <row r="285" spans="1:13" ht="12">
      <c r="A285">
        <v>2284</v>
      </c>
      <c r="B285">
        <v>350</v>
      </c>
      <c r="C285">
        <v>350</v>
      </c>
      <c r="D285">
        <v>351</v>
      </c>
      <c r="E285">
        <v>362.9</v>
      </c>
      <c r="F285">
        <v>373.6</v>
      </c>
      <c r="G285" s="20">
        <v>380.6</v>
      </c>
      <c r="H285">
        <f t="shared" si="24"/>
        <v>400</v>
      </c>
      <c r="I285">
        <f t="shared" si="25"/>
        <v>400</v>
      </c>
      <c r="J285">
        <f t="shared" si="26"/>
        <v>401</v>
      </c>
      <c r="K285">
        <f t="shared" si="27"/>
        <v>412.9</v>
      </c>
      <c r="L285">
        <f t="shared" si="28"/>
        <v>423.6</v>
      </c>
      <c r="M285">
        <f t="shared" si="29"/>
        <v>430.6</v>
      </c>
    </row>
    <row r="286" spans="1:13" ht="12">
      <c r="A286">
        <v>2285</v>
      </c>
      <c r="B286">
        <v>350</v>
      </c>
      <c r="C286">
        <v>350</v>
      </c>
      <c r="D286">
        <v>350.9</v>
      </c>
      <c r="E286">
        <v>362.7</v>
      </c>
      <c r="F286">
        <v>373.4</v>
      </c>
      <c r="G286" s="20">
        <v>380.5</v>
      </c>
      <c r="H286">
        <f t="shared" si="24"/>
        <v>400</v>
      </c>
      <c r="I286">
        <f t="shared" si="25"/>
        <v>400</v>
      </c>
      <c r="J286">
        <f t="shared" si="26"/>
        <v>400.9</v>
      </c>
      <c r="K286">
        <f t="shared" si="27"/>
        <v>412.7</v>
      </c>
      <c r="L286">
        <f t="shared" si="28"/>
        <v>423.4</v>
      </c>
      <c r="M286">
        <f t="shared" si="29"/>
        <v>430.5</v>
      </c>
    </row>
    <row r="287" spans="1:13" ht="12">
      <c r="A287">
        <v>2286</v>
      </c>
      <c r="B287">
        <v>350</v>
      </c>
      <c r="C287">
        <v>350</v>
      </c>
      <c r="D287">
        <v>350.8</v>
      </c>
      <c r="E287">
        <v>362.6</v>
      </c>
      <c r="F287">
        <v>373.3</v>
      </c>
      <c r="G287" s="20">
        <v>380.4</v>
      </c>
      <c r="H287">
        <f t="shared" si="24"/>
        <v>400</v>
      </c>
      <c r="I287">
        <f t="shared" si="25"/>
        <v>400</v>
      </c>
      <c r="J287">
        <f t="shared" si="26"/>
        <v>400.8</v>
      </c>
      <c r="K287">
        <f t="shared" si="27"/>
        <v>412.6</v>
      </c>
      <c r="L287">
        <f t="shared" si="28"/>
        <v>423.3</v>
      </c>
      <c r="M287">
        <f t="shared" si="29"/>
        <v>430.4</v>
      </c>
    </row>
    <row r="288" spans="1:13" ht="12">
      <c r="A288">
        <v>2287</v>
      </c>
      <c r="B288">
        <v>350</v>
      </c>
      <c r="C288">
        <v>350</v>
      </c>
      <c r="D288">
        <v>350.7</v>
      </c>
      <c r="E288">
        <v>362.4</v>
      </c>
      <c r="F288">
        <v>373.1</v>
      </c>
      <c r="G288" s="20">
        <v>380.2</v>
      </c>
      <c r="H288">
        <f t="shared" si="24"/>
        <v>400</v>
      </c>
      <c r="I288">
        <f t="shared" si="25"/>
        <v>400</v>
      </c>
      <c r="J288">
        <f t="shared" si="26"/>
        <v>400.7</v>
      </c>
      <c r="K288">
        <f t="shared" si="27"/>
        <v>412.4</v>
      </c>
      <c r="L288">
        <f t="shared" si="28"/>
        <v>423.1</v>
      </c>
      <c r="M288">
        <f t="shared" si="29"/>
        <v>430.2</v>
      </c>
    </row>
    <row r="289" spans="1:13" ht="12">
      <c r="A289">
        <v>2288</v>
      </c>
      <c r="B289">
        <v>350</v>
      </c>
      <c r="C289">
        <v>350</v>
      </c>
      <c r="D289">
        <v>350.6</v>
      </c>
      <c r="E289">
        <v>362.2</v>
      </c>
      <c r="F289">
        <v>372.9</v>
      </c>
      <c r="G289" s="20">
        <v>380.1</v>
      </c>
      <c r="H289">
        <f t="shared" si="24"/>
        <v>400</v>
      </c>
      <c r="I289">
        <f t="shared" si="25"/>
        <v>400</v>
      </c>
      <c r="J289">
        <f t="shared" si="26"/>
        <v>400.6</v>
      </c>
      <c r="K289">
        <f t="shared" si="27"/>
        <v>412.2</v>
      </c>
      <c r="L289">
        <f t="shared" si="28"/>
        <v>422.9</v>
      </c>
      <c r="M289">
        <f t="shared" si="29"/>
        <v>430.1</v>
      </c>
    </row>
    <row r="290" spans="1:13" ht="12">
      <c r="A290">
        <v>2289</v>
      </c>
      <c r="B290">
        <v>350</v>
      </c>
      <c r="C290">
        <v>350</v>
      </c>
      <c r="D290">
        <v>350.5</v>
      </c>
      <c r="E290">
        <v>362</v>
      </c>
      <c r="F290">
        <v>372.8</v>
      </c>
      <c r="G290" s="20">
        <v>380</v>
      </c>
      <c r="H290">
        <f t="shared" si="24"/>
        <v>400</v>
      </c>
      <c r="I290">
        <f t="shared" si="25"/>
        <v>400</v>
      </c>
      <c r="J290">
        <f t="shared" si="26"/>
        <v>400.5</v>
      </c>
      <c r="K290">
        <f t="shared" si="27"/>
        <v>412</v>
      </c>
      <c r="L290">
        <f t="shared" si="28"/>
        <v>422.8</v>
      </c>
      <c r="M290">
        <f t="shared" si="29"/>
        <v>430</v>
      </c>
    </row>
    <row r="291" spans="1:13" ht="12">
      <c r="A291">
        <v>2290</v>
      </c>
      <c r="B291">
        <v>350</v>
      </c>
      <c r="C291">
        <v>350</v>
      </c>
      <c r="D291">
        <v>350.4</v>
      </c>
      <c r="E291">
        <v>361.8</v>
      </c>
      <c r="F291">
        <v>372.6</v>
      </c>
      <c r="G291" s="20">
        <v>379.8</v>
      </c>
      <c r="H291">
        <f t="shared" si="24"/>
        <v>400</v>
      </c>
      <c r="I291">
        <f t="shared" si="25"/>
        <v>400</v>
      </c>
      <c r="J291">
        <f t="shared" si="26"/>
        <v>400.4</v>
      </c>
      <c r="K291">
        <f t="shared" si="27"/>
        <v>411.8</v>
      </c>
      <c r="L291">
        <f t="shared" si="28"/>
        <v>422.6</v>
      </c>
      <c r="M291">
        <f t="shared" si="29"/>
        <v>429.8</v>
      </c>
    </row>
    <row r="292" spans="1:13" ht="12">
      <c r="A292">
        <v>2291</v>
      </c>
      <c r="B292">
        <v>350</v>
      </c>
      <c r="C292">
        <v>350</v>
      </c>
      <c r="D292">
        <v>350.3</v>
      </c>
      <c r="E292">
        <v>361.6</v>
      </c>
      <c r="F292">
        <v>372.4</v>
      </c>
      <c r="G292" s="20">
        <v>379.7</v>
      </c>
      <c r="H292">
        <f t="shared" si="24"/>
        <v>400</v>
      </c>
      <c r="I292">
        <f t="shared" si="25"/>
        <v>400</v>
      </c>
      <c r="J292">
        <f t="shared" si="26"/>
        <v>400.3</v>
      </c>
      <c r="K292">
        <f t="shared" si="27"/>
        <v>411.6</v>
      </c>
      <c r="L292">
        <f t="shared" si="28"/>
        <v>422.4</v>
      </c>
      <c r="M292">
        <f t="shared" si="29"/>
        <v>429.7</v>
      </c>
    </row>
    <row r="293" spans="1:13" ht="12">
      <c r="A293">
        <v>2292</v>
      </c>
      <c r="B293">
        <v>350</v>
      </c>
      <c r="C293">
        <v>350</v>
      </c>
      <c r="D293">
        <v>350.3</v>
      </c>
      <c r="E293">
        <v>361.4</v>
      </c>
      <c r="F293">
        <v>372.3</v>
      </c>
      <c r="G293" s="20">
        <v>379.5</v>
      </c>
      <c r="H293">
        <f t="shared" si="24"/>
        <v>400</v>
      </c>
      <c r="I293">
        <f t="shared" si="25"/>
        <v>400</v>
      </c>
      <c r="J293">
        <f t="shared" si="26"/>
        <v>400.3</v>
      </c>
      <c r="K293">
        <f t="shared" si="27"/>
        <v>411.4</v>
      </c>
      <c r="L293">
        <f t="shared" si="28"/>
        <v>422.3</v>
      </c>
      <c r="M293">
        <f t="shared" si="29"/>
        <v>429.5</v>
      </c>
    </row>
    <row r="294" spans="1:13" ht="12">
      <c r="A294">
        <v>2293</v>
      </c>
      <c r="B294">
        <v>350</v>
      </c>
      <c r="C294">
        <v>350</v>
      </c>
      <c r="D294">
        <v>350.2</v>
      </c>
      <c r="E294">
        <v>361.3</v>
      </c>
      <c r="F294">
        <v>372.1</v>
      </c>
      <c r="G294" s="20">
        <v>379.4</v>
      </c>
      <c r="H294">
        <f t="shared" si="24"/>
        <v>400</v>
      </c>
      <c r="I294">
        <f t="shared" si="25"/>
        <v>400</v>
      </c>
      <c r="J294">
        <f t="shared" si="26"/>
        <v>400.2</v>
      </c>
      <c r="K294">
        <f t="shared" si="27"/>
        <v>411.3</v>
      </c>
      <c r="L294">
        <f t="shared" si="28"/>
        <v>422.1</v>
      </c>
      <c r="M294">
        <f t="shared" si="29"/>
        <v>429.4</v>
      </c>
    </row>
    <row r="295" spans="1:13" ht="12">
      <c r="A295">
        <v>2294</v>
      </c>
      <c r="B295">
        <v>350</v>
      </c>
      <c r="C295">
        <v>350</v>
      </c>
      <c r="D295">
        <v>350.2</v>
      </c>
      <c r="E295">
        <v>361.1</v>
      </c>
      <c r="F295">
        <v>371.9</v>
      </c>
      <c r="G295" s="20">
        <v>379.3</v>
      </c>
      <c r="H295">
        <f t="shared" si="24"/>
        <v>400</v>
      </c>
      <c r="I295">
        <f t="shared" si="25"/>
        <v>400</v>
      </c>
      <c r="J295">
        <f t="shared" si="26"/>
        <v>400.2</v>
      </c>
      <c r="K295">
        <f t="shared" si="27"/>
        <v>411.1</v>
      </c>
      <c r="L295">
        <f t="shared" si="28"/>
        <v>421.9</v>
      </c>
      <c r="M295">
        <f t="shared" si="29"/>
        <v>429.3</v>
      </c>
    </row>
    <row r="296" spans="1:13" ht="12">
      <c r="A296">
        <v>2295</v>
      </c>
      <c r="B296">
        <v>350</v>
      </c>
      <c r="C296">
        <v>350</v>
      </c>
      <c r="D296">
        <v>350.1</v>
      </c>
      <c r="E296">
        <v>360.9</v>
      </c>
      <c r="F296">
        <v>371.8</v>
      </c>
      <c r="G296" s="20">
        <v>379.1</v>
      </c>
      <c r="H296">
        <f t="shared" si="24"/>
        <v>400</v>
      </c>
      <c r="I296">
        <f t="shared" si="25"/>
        <v>400</v>
      </c>
      <c r="J296">
        <f t="shared" si="26"/>
        <v>400.1</v>
      </c>
      <c r="K296">
        <f t="shared" si="27"/>
        <v>410.9</v>
      </c>
      <c r="L296">
        <f t="shared" si="28"/>
        <v>421.8</v>
      </c>
      <c r="M296">
        <f t="shared" si="29"/>
        <v>429.1</v>
      </c>
    </row>
    <row r="297" spans="1:13" ht="12">
      <c r="A297">
        <v>2296</v>
      </c>
      <c r="B297">
        <v>350</v>
      </c>
      <c r="C297">
        <v>350</v>
      </c>
      <c r="D297">
        <v>350.1</v>
      </c>
      <c r="E297">
        <v>360.7</v>
      </c>
      <c r="F297">
        <v>371.6</v>
      </c>
      <c r="G297" s="20">
        <v>379</v>
      </c>
      <c r="H297">
        <f t="shared" si="24"/>
        <v>400</v>
      </c>
      <c r="I297">
        <f t="shared" si="25"/>
        <v>400</v>
      </c>
      <c r="J297">
        <f t="shared" si="26"/>
        <v>400.1</v>
      </c>
      <c r="K297">
        <f t="shared" si="27"/>
        <v>410.7</v>
      </c>
      <c r="L297">
        <f t="shared" si="28"/>
        <v>421.6</v>
      </c>
      <c r="M297">
        <f t="shared" si="29"/>
        <v>429</v>
      </c>
    </row>
    <row r="298" spans="1:13" ht="12">
      <c r="A298">
        <v>2297</v>
      </c>
      <c r="B298">
        <v>350</v>
      </c>
      <c r="C298">
        <v>350</v>
      </c>
      <c r="D298">
        <v>350</v>
      </c>
      <c r="E298">
        <v>360.5</v>
      </c>
      <c r="F298">
        <v>371.4</v>
      </c>
      <c r="G298" s="20">
        <v>378.9</v>
      </c>
      <c r="H298">
        <f t="shared" si="24"/>
        <v>400</v>
      </c>
      <c r="I298">
        <f t="shared" si="25"/>
        <v>400</v>
      </c>
      <c r="J298">
        <f t="shared" si="26"/>
        <v>400</v>
      </c>
      <c r="K298">
        <f t="shared" si="27"/>
        <v>410.5</v>
      </c>
      <c r="L298">
        <f t="shared" si="28"/>
        <v>421.4</v>
      </c>
      <c r="M298">
        <f t="shared" si="29"/>
        <v>428.9</v>
      </c>
    </row>
    <row r="299" spans="1:13" ht="12">
      <c r="A299">
        <v>2298</v>
      </c>
      <c r="B299">
        <v>350</v>
      </c>
      <c r="C299">
        <v>350</v>
      </c>
      <c r="D299">
        <v>350</v>
      </c>
      <c r="E299">
        <v>360.4</v>
      </c>
      <c r="F299">
        <v>371.3</v>
      </c>
      <c r="G299" s="20">
        <v>378.7</v>
      </c>
      <c r="H299">
        <f t="shared" si="24"/>
        <v>400</v>
      </c>
      <c r="I299">
        <f t="shared" si="25"/>
        <v>400</v>
      </c>
      <c r="J299">
        <f t="shared" si="26"/>
        <v>400</v>
      </c>
      <c r="K299">
        <f t="shared" si="27"/>
        <v>410.4</v>
      </c>
      <c r="L299">
        <f t="shared" si="28"/>
        <v>421.3</v>
      </c>
      <c r="M299">
        <f t="shared" si="29"/>
        <v>428.7</v>
      </c>
    </row>
    <row r="300" spans="1:13" ht="12">
      <c r="A300">
        <v>2299</v>
      </c>
      <c r="B300">
        <v>350</v>
      </c>
      <c r="C300">
        <v>350</v>
      </c>
      <c r="D300">
        <v>350</v>
      </c>
      <c r="E300">
        <v>360.2</v>
      </c>
      <c r="F300">
        <v>371.1</v>
      </c>
      <c r="G300" s="20">
        <v>378.6</v>
      </c>
      <c r="H300">
        <f t="shared" si="24"/>
        <v>400</v>
      </c>
      <c r="I300">
        <f t="shared" si="25"/>
        <v>400</v>
      </c>
      <c r="J300">
        <f t="shared" si="26"/>
        <v>400</v>
      </c>
      <c r="K300">
        <f t="shared" si="27"/>
        <v>410.2</v>
      </c>
      <c r="L300">
        <f t="shared" si="28"/>
        <v>421.1</v>
      </c>
      <c r="M300">
        <f t="shared" si="29"/>
        <v>428.6</v>
      </c>
    </row>
    <row r="301" spans="1:13" ht="12">
      <c r="A301">
        <v>2300</v>
      </c>
      <c r="B301">
        <v>350</v>
      </c>
      <c r="C301">
        <v>350</v>
      </c>
      <c r="D301">
        <v>350</v>
      </c>
      <c r="E301">
        <v>360</v>
      </c>
      <c r="F301">
        <v>370.9</v>
      </c>
      <c r="G301" s="20">
        <v>378.5</v>
      </c>
      <c r="H301">
        <f t="shared" si="24"/>
        <v>400</v>
      </c>
      <c r="I301">
        <f t="shared" si="25"/>
        <v>400</v>
      </c>
      <c r="J301">
        <f t="shared" si="26"/>
        <v>400</v>
      </c>
      <c r="K301">
        <f t="shared" si="27"/>
        <v>410</v>
      </c>
      <c r="L301">
        <f t="shared" si="28"/>
        <v>420.9</v>
      </c>
      <c r="M301">
        <f t="shared" si="29"/>
        <v>428.5</v>
      </c>
    </row>
    <row r="302" spans="1:13" ht="12">
      <c r="A302">
        <v>2301</v>
      </c>
      <c r="B302">
        <v>350</v>
      </c>
      <c r="C302">
        <v>350</v>
      </c>
      <c r="D302">
        <v>350</v>
      </c>
      <c r="E302">
        <v>359.8</v>
      </c>
      <c r="F302">
        <v>370.8</v>
      </c>
      <c r="G302" s="20">
        <v>378.3</v>
      </c>
      <c r="H302">
        <f t="shared" si="24"/>
        <v>400</v>
      </c>
      <c r="I302">
        <f t="shared" si="25"/>
        <v>400</v>
      </c>
      <c r="J302">
        <f t="shared" si="26"/>
        <v>400</v>
      </c>
      <c r="K302">
        <f t="shared" si="27"/>
        <v>409.8</v>
      </c>
      <c r="L302">
        <f t="shared" si="28"/>
        <v>420.8</v>
      </c>
      <c r="M302">
        <f t="shared" si="29"/>
        <v>428.3</v>
      </c>
    </row>
    <row r="303" spans="1:13" ht="12">
      <c r="A303">
        <v>2302</v>
      </c>
      <c r="B303">
        <v>350</v>
      </c>
      <c r="C303">
        <v>350</v>
      </c>
      <c r="D303">
        <v>350</v>
      </c>
      <c r="E303">
        <v>359.7</v>
      </c>
      <c r="F303">
        <v>370.6</v>
      </c>
      <c r="G303" s="20">
        <v>378.2</v>
      </c>
      <c r="H303">
        <f t="shared" si="24"/>
        <v>400</v>
      </c>
      <c r="I303">
        <f t="shared" si="25"/>
        <v>400</v>
      </c>
      <c r="J303">
        <f t="shared" si="26"/>
        <v>400</v>
      </c>
      <c r="K303">
        <f t="shared" si="27"/>
        <v>409.7</v>
      </c>
      <c r="L303">
        <f t="shared" si="28"/>
        <v>420.6</v>
      </c>
      <c r="M303">
        <f t="shared" si="29"/>
        <v>428.2</v>
      </c>
    </row>
    <row r="304" spans="1:13" ht="12">
      <c r="A304">
        <v>2303</v>
      </c>
      <c r="B304">
        <v>350</v>
      </c>
      <c r="C304">
        <v>350</v>
      </c>
      <c r="D304">
        <v>350</v>
      </c>
      <c r="E304">
        <v>359.5</v>
      </c>
      <c r="F304">
        <v>370.4</v>
      </c>
      <c r="G304" s="20">
        <v>378.1</v>
      </c>
      <c r="H304">
        <f t="shared" si="24"/>
        <v>400</v>
      </c>
      <c r="I304">
        <f t="shared" si="25"/>
        <v>400</v>
      </c>
      <c r="J304">
        <f t="shared" si="26"/>
        <v>400</v>
      </c>
      <c r="K304">
        <f t="shared" si="27"/>
        <v>409.5</v>
      </c>
      <c r="L304">
        <f t="shared" si="28"/>
        <v>420.4</v>
      </c>
      <c r="M304">
        <f t="shared" si="29"/>
        <v>428.1</v>
      </c>
    </row>
    <row r="305" spans="1:13" ht="12">
      <c r="A305">
        <v>2304</v>
      </c>
      <c r="B305">
        <v>350</v>
      </c>
      <c r="C305">
        <v>350</v>
      </c>
      <c r="D305">
        <v>350</v>
      </c>
      <c r="E305">
        <v>359.3</v>
      </c>
      <c r="F305">
        <v>370.3</v>
      </c>
      <c r="G305" s="20">
        <v>377.9</v>
      </c>
      <c r="H305">
        <f t="shared" si="24"/>
        <v>400</v>
      </c>
      <c r="I305">
        <f t="shared" si="25"/>
        <v>400</v>
      </c>
      <c r="J305">
        <f t="shared" si="26"/>
        <v>400</v>
      </c>
      <c r="K305">
        <f t="shared" si="27"/>
        <v>409.3</v>
      </c>
      <c r="L305">
        <f t="shared" si="28"/>
        <v>420.3</v>
      </c>
      <c r="M305">
        <f t="shared" si="29"/>
        <v>427.9</v>
      </c>
    </row>
    <row r="306" spans="1:13" ht="12">
      <c r="A306">
        <v>2305</v>
      </c>
      <c r="B306">
        <v>350</v>
      </c>
      <c r="C306">
        <v>350</v>
      </c>
      <c r="D306">
        <v>350</v>
      </c>
      <c r="E306">
        <v>359.1</v>
      </c>
      <c r="F306">
        <v>370.1</v>
      </c>
      <c r="G306" s="20">
        <v>377.8</v>
      </c>
      <c r="H306">
        <f t="shared" si="24"/>
        <v>400</v>
      </c>
      <c r="I306">
        <f t="shared" si="25"/>
        <v>400</v>
      </c>
      <c r="J306">
        <f t="shared" si="26"/>
        <v>400</v>
      </c>
      <c r="K306">
        <f t="shared" si="27"/>
        <v>409.1</v>
      </c>
      <c r="L306">
        <f t="shared" si="28"/>
        <v>420.1</v>
      </c>
      <c r="M306">
        <f t="shared" si="29"/>
        <v>427.8</v>
      </c>
    </row>
    <row r="307" spans="1:13" ht="12">
      <c r="A307">
        <v>2306</v>
      </c>
      <c r="B307">
        <v>350</v>
      </c>
      <c r="C307">
        <v>350</v>
      </c>
      <c r="D307">
        <v>350</v>
      </c>
      <c r="E307">
        <v>359</v>
      </c>
      <c r="F307">
        <v>370</v>
      </c>
      <c r="G307" s="20">
        <v>377.7</v>
      </c>
      <c r="H307">
        <f t="shared" si="24"/>
        <v>400</v>
      </c>
      <c r="I307">
        <f t="shared" si="25"/>
        <v>400</v>
      </c>
      <c r="J307">
        <f t="shared" si="26"/>
        <v>400</v>
      </c>
      <c r="K307">
        <f t="shared" si="27"/>
        <v>409</v>
      </c>
      <c r="L307">
        <f t="shared" si="28"/>
        <v>420</v>
      </c>
      <c r="M307">
        <f t="shared" si="29"/>
        <v>427.7</v>
      </c>
    </row>
    <row r="308" spans="1:13" ht="12">
      <c r="A308">
        <v>2307</v>
      </c>
      <c r="B308">
        <v>350</v>
      </c>
      <c r="C308">
        <v>350</v>
      </c>
      <c r="D308">
        <v>350</v>
      </c>
      <c r="E308">
        <v>358.8</v>
      </c>
      <c r="F308">
        <v>369.8</v>
      </c>
      <c r="G308" s="20">
        <v>377.5</v>
      </c>
      <c r="H308">
        <f t="shared" si="24"/>
        <v>400</v>
      </c>
      <c r="I308">
        <f t="shared" si="25"/>
        <v>400</v>
      </c>
      <c r="J308">
        <f t="shared" si="26"/>
        <v>400</v>
      </c>
      <c r="K308">
        <f t="shared" si="27"/>
        <v>408.8</v>
      </c>
      <c r="L308">
        <f t="shared" si="28"/>
        <v>419.8</v>
      </c>
      <c r="M308">
        <f t="shared" si="29"/>
        <v>427.5</v>
      </c>
    </row>
    <row r="309" spans="1:13" ht="12">
      <c r="A309">
        <v>2308</v>
      </c>
      <c r="B309">
        <v>350</v>
      </c>
      <c r="C309">
        <v>350</v>
      </c>
      <c r="D309">
        <v>350</v>
      </c>
      <c r="E309">
        <v>358.6</v>
      </c>
      <c r="F309">
        <v>369.6</v>
      </c>
      <c r="G309" s="20">
        <v>377.4</v>
      </c>
      <c r="H309">
        <f t="shared" si="24"/>
        <v>400</v>
      </c>
      <c r="I309">
        <f t="shared" si="25"/>
        <v>400</v>
      </c>
      <c r="J309">
        <f t="shared" si="26"/>
        <v>400</v>
      </c>
      <c r="K309">
        <f t="shared" si="27"/>
        <v>408.6</v>
      </c>
      <c r="L309">
        <f t="shared" si="28"/>
        <v>419.6</v>
      </c>
      <c r="M309">
        <f t="shared" si="29"/>
        <v>427.4</v>
      </c>
    </row>
    <row r="310" spans="1:13" ht="12">
      <c r="A310">
        <v>2309</v>
      </c>
      <c r="B310">
        <v>350</v>
      </c>
      <c r="C310">
        <v>350</v>
      </c>
      <c r="D310">
        <v>350</v>
      </c>
      <c r="E310">
        <v>358.5</v>
      </c>
      <c r="F310">
        <v>369.5</v>
      </c>
      <c r="G310" s="20">
        <v>377.3</v>
      </c>
      <c r="H310">
        <f t="shared" si="24"/>
        <v>400</v>
      </c>
      <c r="I310">
        <f t="shared" si="25"/>
        <v>400</v>
      </c>
      <c r="J310">
        <f t="shared" si="26"/>
        <v>400</v>
      </c>
      <c r="K310">
        <f t="shared" si="27"/>
        <v>408.5</v>
      </c>
      <c r="L310">
        <f t="shared" si="28"/>
        <v>419.5</v>
      </c>
      <c r="M310">
        <f t="shared" si="29"/>
        <v>427.3</v>
      </c>
    </row>
    <row r="311" spans="1:13" ht="12">
      <c r="A311">
        <v>2310</v>
      </c>
      <c r="B311">
        <v>350</v>
      </c>
      <c r="C311">
        <v>350</v>
      </c>
      <c r="D311">
        <v>350</v>
      </c>
      <c r="E311">
        <v>358.3</v>
      </c>
      <c r="F311">
        <v>369.3</v>
      </c>
      <c r="G311" s="20">
        <v>377.1</v>
      </c>
      <c r="H311">
        <f t="shared" si="24"/>
        <v>400</v>
      </c>
      <c r="I311">
        <f t="shared" si="25"/>
        <v>400</v>
      </c>
      <c r="J311">
        <f t="shared" si="26"/>
        <v>400</v>
      </c>
      <c r="K311">
        <f t="shared" si="27"/>
        <v>408.3</v>
      </c>
      <c r="L311">
        <f t="shared" si="28"/>
        <v>419.3</v>
      </c>
      <c r="M311">
        <f t="shared" si="29"/>
        <v>427.1</v>
      </c>
    </row>
    <row r="312" spans="1:13" ht="12">
      <c r="A312">
        <v>2311</v>
      </c>
      <c r="B312">
        <v>350</v>
      </c>
      <c r="C312">
        <v>350</v>
      </c>
      <c r="D312">
        <v>350</v>
      </c>
      <c r="E312">
        <v>358.1</v>
      </c>
      <c r="F312">
        <v>369.1</v>
      </c>
      <c r="G312" s="20">
        <v>377</v>
      </c>
      <c r="H312">
        <f t="shared" si="24"/>
        <v>400</v>
      </c>
      <c r="I312">
        <f t="shared" si="25"/>
        <v>400</v>
      </c>
      <c r="J312">
        <f t="shared" si="26"/>
        <v>400</v>
      </c>
      <c r="K312">
        <f t="shared" si="27"/>
        <v>408.1</v>
      </c>
      <c r="L312">
        <f t="shared" si="28"/>
        <v>419.1</v>
      </c>
      <c r="M312">
        <f t="shared" si="29"/>
        <v>427</v>
      </c>
    </row>
    <row r="313" spans="1:13" ht="12">
      <c r="A313">
        <v>2312</v>
      </c>
      <c r="B313">
        <v>350</v>
      </c>
      <c r="C313">
        <v>350</v>
      </c>
      <c r="D313">
        <v>350</v>
      </c>
      <c r="E313">
        <v>358</v>
      </c>
      <c r="F313">
        <v>369</v>
      </c>
      <c r="G313" s="20">
        <v>376.8</v>
      </c>
      <c r="H313">
        <f t="shared" si="24"/>
        <v>400</v>
      </c>
      <c r="I313">
        <f t="shared" si="25"/>
        <v>400</v>
      </c>
      <c r="J313">
        <f t="shared" si="26"/>
        <v>400</v>
      </c>
      <c r="K313">
        <f t="shared" si="27"/>
        <v>408</v>
      </c>
      <c r="L313">
        <f t="shared" si="28"/>
        <v>419</v>
      </c>
      <c r="M313">
        <f t="shared" si="29"/>
        <v>426.8</v>
      </c>
    </row>
    <row r="314" spans="1:13" ht="12">
      <c r="A314">
        <v>2313</v>
      </c>
      <c r="B314">
        <v>350</v>
      </c>
      <c r="C314">
        <v>350</v>
      </c>
      <c r="D314">
        <v>350</v>
      </c>
      <c r="E314">
        <v>357.8</v>
      </c>
      <c r="F314">
        <v>368.8</v>
      </c>
      <c r="G314" s="20">
        <v>376.7</v>
      </c>
      <c r="H314">
        <f t="shared" si="24"/>
        <v>400</v>
      </c>
      <c r="I314">
        <f t="shared" si="25"/>
        <v>400</v>
      </c>
      <c r="J314">
        <f t="shared" si="26"/>
        <v>400</v>
      </c>
      <c r="K314">
        <f t="shared" si="27"/>
        <v>407.8</v>
      </c>
      <c r="L314">
        <f t="shared" si="28"/>
        <v>418.8</v>
      </c>
      <c r="M314">
        <f t="shared" si="29"/>
        <v>426.7</v>
      </c>
    </row>
    <row r="315" spans="1:13" ht="12">
      <c r="A315">
        <v>2314</v>
      </c>
      <c r="B315">
        <v>350</v>
      </c>
      <c r="C315">
        <v>350</v>
      </c>
      <c r="D315">
        <v>350</v>
      </c>
      <c r="E315">
        <v>357.7</v>
      </c>
      <c r="F315">
        <v>368.7</v>
      </c>
      <c r="G315" s="20">
        <v>376.6</v>
      </c>
      <c r="H315">
        <f t="shared" si="24"/>
        <v>400</v>
      </c>
      <c r="I315">
        <f t="shared" si="25"/>
        <v>400</v>
      </c>
      <c r="J315">
        <f t="shared" si="26"/>
        <v>400</v>
      </c>
      <c r="K315">
        <f t="shared" si="27"/>
        <v>407.7</v>
      </c>
      <c r="L315">
        <f t="shared" si="28"/>
        <v>418.7</v>
      </c>
      <c r="M315">
        <f t="shared" si="29"/>
        <v>426.6</v>
      </c>
    </row>
    <row r="316" spans="1:13" ht="12">
      <c r="A316">
        <v>2315</v>
      </c>
      <c r="B316">
        <v>350</v>
      </c>
      <c r="C316">
        <v>350</v>
      </c>
      <c r="D316">
        <v>350</v>
      </c>
      <c r="E316">
        <v>357.5</v>
      </c>
      <c r="F316">
        <v>368.5</v>
      </c>
      <c r="G316" s="20">
        <v>376.4</v>
      </c>
      <c r="H316">
        <f t="shared" si="24"/>
        <v>400</v>
      </c>
      <c r="I316">
        <f t="shared" si="25"/>
        <v>400</v>
      </c>
      <c r="J316">
        <f t="shared" si="26"/>
        <v>400</v>
      </c>
      <c r="K316">
        <f t="shared" si="27"/>
        <v>407.5</v>
      </c>
      <c r="L316">
        <f t="shared" si="28"/>
        <v>418.5</v>
      </c>
      <c r="M316">
        <f t="shared" si="29"/>
        <v>426.4</v>
      </c>
    </row>
    <row r="317" spans="1:13" ht="12">
      <c r="A317">
        <v>2316</v>
      </c>
      <c r="B317">
        <v>350</v>
      </c>
      <c r="C317">
        <v>350</v>
      </c>
      <c r="D317">
        <v>350</v>
      </c>
      <c r="E317">
        <v>357.3</v>
      </c>
      <c r="F317">
        <v>368.3</v>
      </c>
      <c r="G317" s="20">
        <v>376.3</v>
      </c>
      <c r="H317">
        <f t="shared" si="24"/>
        <v>400</v>
      </c>
      <c r="I317">
        <f t="shared" si="25"/>
        <v>400</v>
      </c>
      <c r="J317">
        <f t="shared" si="26"/>
        <v>400</v>
      </c>
      <c r="K317">
        <f t="shared" si="27"/>
        <v>407.3</v>
      </c>
      <c r="L317">
        <f t="shared" si="28"/>
        <v>418.3</v>
      </c>
      <c r="M317">
        <f t="shared" si="29"/>
        <v>426.3</v>
      </c>
    </row>
    <row r="318" spans="1:13" ht="12">
      <c r="A318">
        <v>2317</v>
      </c>
      <c r="B318">
        <v>350</v>
      </c>
      <c r="C318">
        <v>350</v>
      </c>
      <c r="D318">
        <v>350</v>
      </c>
      <c r="E318">
        <v>357.2</v>
      </c>
      <c r="F318">
        <v>368.2</v>
      </c>
      <c r="G318" s="20">
        <v>376.2</v>
      </c>
      <c r="H318">
        <f t="shared" si="24"/>
        <v>400</v>
      </c>
      <c r="I318">
        <f t="shared" si="25"/>
        <v>400</v>
      </c>
      <c r="J318">
        <f t="shared" si="26"/>
        <v>400</v>
      </c>
      <c r="K318">
        <f t="shared" si="27"/>
        <v>407.2</v>
      </c>
      <c r="L318">
        <f t="shared" si="28"/>
        <v>418.2</v>
      </c>
      <c r="M318">
        <f t="shared" si="29"/>
        <v>426.2</v>
      </c>
    </row>
    <row r="319" spans="1:13" ht="12">
      <c r="A319">
        <v>2318</v>
      </c>
      <c r="B319">
        <v>350</v>
      </c>
      <c r="C319">
        <v>350</v>
      </c>
      <c r="D319">
        <v>350</v>
      </c>
      <c r="E319">
        <v>357</v>
      </c>
      <c r="F319">
        <v>368</v>
      </c>
      <c r="G319" s="20">
        <v>376</v>
      </c>
      <c r="H319">
        <f t="shared" si="24"/>
        <v>400</v>
      </c>
      <c r="I319">
        <f t="shared" si="25"/>
        <v>400</v>
      </c>
      <c r="J319">
        <f t="shared" si="26"/>
        <v>400</v>
      </c>
      <c r="K319">
        <f t="shared" si="27"/>
        <v>407</v>
      </c>
      <c r="L319">
        <f t="shared" si="28"/>
        <v>418</v>
      </c>
      <c r="M319">
        <f t="shared" si="29"/>
        <v>426</v>
      </c>
    </row>
    <row r="320" spans="1:13" ht="12">
      <c r="A320">
        <v>2319</v>
      </c>
      <c r="B320">
        <v>350</v>
      </c>
      <c r="C320">
        <v>350</v>
      </c>
      <c r="D320">
        <v>350</v>
      </c>
      <c r="E320">
        <v>356.9</v>
      </c>
      <c r="F320">
        <v>367.8</v>
      </c>
      <c r="G320" s="20">
        <v>375.9</v>
      </c>
      <c r="H320">
        <f t="shared" si="24"/>
        <v>400</v>
      </c>
      <c r="I320">
        <f t="shared" si="25"/>
        <v>400</v>
      </c>
      <c r="J320">
        <f t="shared" si="26"/>
        <v>400</v>
      </c>
      <c r="K320">
        <f t="shared" si="27"/>
        <v>406.9</v>
      </c>
      <c r="L320">
        <f t="shared" si="28"/>
        <v>417.8</v>
      </c>
      <c r="M320">
        <f t="shared" si="29"/>
        <v>425.9</v>
      </c>
    </row>
    <row r="321" spans="1:13" ht="12">
      <c r="A321">
        <v>2320</v>
      </c>
      <c r="B321">
        <v>350</v>
      </c>
      <c r="C321">
        <v>350</v>
      </c>
      <c r="D321">
        <v>350</v>
      </c>
      <c r="E321">
        <v>356.7</v>
      </c>
      <c r="F321">
        <v>367.7</v>
      </c>
      <c r="G321" s="20">
        <v>375.8</v>
      </c>
      <c r="H321">
        <f t="shared" si="24"/>
        <v>400</v>
      </c>
      <c r="I321">
        <f t="shared" si="25"/>
        <v>400</v>
      </c>
      <c r="J321">
        <f t="shared" si="26"/>
        <v>400</v>
      </c>
      <c r="K321">
        <f t="shared" si="27"/>
        <v>406.7</v>
      </c>
      <c r="L321">
        <f t="shared" si="28"/>
        <v>417.7</v>
      </c>
      <c r="M321">
        <f t="shared" si="29"/>
        <v>425.8</v>
      </c>
    </row>
    <row r="322" spans="1:13" ht="12">
      <c r="A322">
        <v>2321</v>
      </c>
      <c r="B322">
        <v>350</v>
      </c>
      <c r="C322">
        <v>350</v>
      </c>
      <c r="D322">
        <v>350</v>
      </c>
      <c r="E322">
        <v>356.6</v>
      </c>
      <c r="F322">
        <v>367.5</v>
      </c>
      <c r="G322" s="20">
        <v>375.6</v>
      </c>
      <c r="H322">
        <f t="shared" si="24"/>
        <v>400</v>
      </c>
      <c r="I322">
        <f t="shared" si="25"/>
        <v>400</v>
      </c>
      <c r="J322">
        <f t="shared" si="26"/>
        <v>400</v>
      </c>
      <c r="K322">
        <f t="shared" si="27"/>
        <v>406.6</v>
      </c>
      <c r="L322">
        <f t="shared" si="28"/>
        <v>417.5</v>
      </c>
      <c r="M322">
        <f t="shared" si="29"/>
        <v>425.6</v>
      </c>
    </row>
    <row r="323" spans="1:13" ht="12">
      <c r="A323">
        <v>2322</v>
      </c>
      <c r="B323">
        <v>350</v>
      </c>
      <c r="C323">
        <v>350</v>
      </c>
      <c r="D323">
        <v>350</v>
      </c>
      <c r="E323">
        <v>356.4</v>
      </c>
      <c r="F323">
        <v>367.4</v>
      </c>
      <c r="G323" s="20">
        <v>375.5</v>
      </c>
      <c r="H323">
        <f t="shared" si="24"/>
        <v>400</v>
      </c>
      <c r="I323">
        <f t="shared" si="25"/>
        <v>400</v>
      </c>
      <c r="J323">
        <f t="shared" si="26"/>
        <v>400</v>
      </c>
      <c r="K323">
        <f t="shared" si="27"/>
        <v>406.4</v>
      </c>
      <c r="L323">
        <f t="shared" si="28"/>
        <v>417.4</v>
      </c>
      <c r="M323">
        <f t="shared" si="29"/>
        <v>425.5</v>
      </c>
    </row>
    <row r="324" spans="1:13" ht="12">
      <c r="A324">
        <v>2323</v>
      </c>
      <c r="B324">
        <v>350</v>
      </c>
      <c r="C324">
        <v>350</v>
      </c>
      <c r="D324">
        <v>350</v>
      </c>
      <c r="E324">
        <v>356.3</v>
      </c>
      <c r="F324">
        <v>367.2</v>
      </c>
      <c r="G324" s="20">
        <v>375.3</v>
      </c>
      <c r="H324">
        <f t="shared" si="24"/>
        <v>400</v>
      </c>
      <c r="I324">
        <f t="shared" si="25"/>
        <v>400</v>
      </c>
      <c r="J324">
        <f t="shared" si="26"/>
        <v>400</v>
      </c>
      <c r="K324">
        <f t="shared" si="27"/>
        <v>406.3</v>
      </c>
      <c r="L324">
        <f t="shared" si="28"/>
        <v>417.2</v>
      </c>
      <c r="M324">
        <f t="shared" si="29"/>
        <v>425.3</v>
      </c>
    </row>
    <row r="325" spans="1:13" ht="12">
      <c r="A325">
        <v>2324</v>
      </c>
      <c r="B325">
        <v>350</v>
      </c>
      <c r="C325">
        <v>350</v>
      </c>
      <c r="D325">
        <v>350</v>
      </c>
      <c r="E325">
        <v>356.1</v>
      </c>
      <c r="F325">
        <v>367</v>
      </c>
      <c r="G325" s="20">
        <v>375.2</v>
      </c>
      <c r="H325">
        <f t="shared" si="24"/>
        <v>400</v>
      </c>
      <c r="I325">
        <f t="shared" si="25"/>
        <v>400</v>
      </c>
      <c r="J325">
        <f t="shared" si="26"/>
        <v>400</v>
      </c>
      <c r="K325">
        <f t="shared" si="27"/>
        <v>406.1</v>
      </c>
      <c r="L325">
        <f t="shared" si="28"/>
        <v>417</v>
      </c>
      <c r="M325">
        <f t="shared" si="29"/>
        <v>425.2</v>
      </c>
    </row>
    <row r="326" spans="1:13" ht="12">
      <c r="A326">
        <v>2325</v>
      </c>
      <c r="B326">
        <v>350</v>
      </c>
      <c r="C326">
        <v>350</v>
      </c>
      <c r="D326">
        <v>350</v>
      </c>
      <c r="E326">
        <v>356</v>
      </c>
      <c r="F326">
        <v>366.9</v>
      </c>
      <c r="G326" s="20">
        <v>375.1</v>
      </c>
      <c r="H326">
        <f aca="true" t="shared" si="30" ref="H326:H389">B326+50</f>
        <v>400</v>
      </c>
      <c r="I326">
        <f aca="true" t="shared" si="31" ref="I326:I389">C326+50</f>
        <v>400</v>
      </c>
      <c r="J326">
        <f aca="true" t="shared" si="32" ref="J326:J389">D326+50</f>
        <v>400</v>
      </c>
      <c r="K326">
        <f aca="true" t="shared" si="33" ref="K326:K389">E326+50</f>
        <v>406</v>
      </c>
      <c r="L326">
        <f aca="true" t="shared" si="34" ref="L326:L389">F326+50</f>
        <v>416.9</v>
      </c>
      <c r="M326">
        <f aca="true" t="shared" si="35" ref="M326:M389">G326+50</f>
        <v>425.1</v>
      </c>
    </row>
    <row r="327" spans="1:13" ht="12">
      <c r="A327">
        <v>2326</v>
      </c>
      <c r="B327">
        <v>350</v>
      </c>
      <c r="C327">
        <v>350</v>
      </c>
      <c r="D327">
        <v>350</v>
      </c>
      <c r="E327">
        <v>355.8</v>
      </c>
      <c r="F327">
        <v>366.7</v>
      </c>
      <c r="G327" s="20">
        <v>374.9</v>
      </c>
      <c r="H327">
        <f t="shared" si="30"/>
        <v>400</v>
      </c>
      <c r="I327">
        <f t="shared" si="31"/>
        <v>400</v>
      </c>
      <c r="J327">
        <f t="shared" si="32"/>
        <v>400</v>
      </c>
      <c r="K327">
        <f t="shared" si="33"/>
        <v>405.8</v>
      </c>
      <c r="L327">
        <f t="shared" si="34"/>
        <v>416.7</v>
      </c>
      <c r="M327">
        <f t="shared" si="35"/>
        <v>424.9</v>
      </c>
    </row>
    <row r="328" spans="1:13" ht="12">
      <c r="A328">
        <v>2327</v>
      </c>
      <c r="B328">
        <v>350</v>
      </c>
      <c r="C328">
        <v>350</v>
      </c>
      <c r="D328">
        <v>350</v>
      </c>
      <c r="E328">
        <v>355.7</v>
      </c>
      <c r="F328">
        <v>366.6</v>
      </c>
      <c r="G328" s="20">
        <v>374.8</v>
      </c>
      <c r="H328">
        <f t="shared" si="30"/>
        <v>400</v>
      </c>
      <c r="I328">
        <f t="shared" si="31"/>
        <v>400</v>
      </c>
      <c r="J328">
        <f t="shared" si="32"/>
        <v>400</v>
      </c>
      <c r="K328">
        <f t="shared" si="33"/>
        <v>405.7</v>
      </c>
      <c r="L328">
        <f t="shared" si="34"/>
        <v>416.6</v>
      </c>
      <c r="M328">
        <f t="shared" si="35"/>
        <v>424.8</v>
      </c>
    </row>
    <row r="329" spans="1:13" ht="12">
      <c r="A329">
        <v>2328</v>
      </c>
      <c r="B329">
        <v>350</v>
      </c>
      <c r="C329">
        <v>350</v>
      </c>
      <c r="D329">
        <v>350</v>
      </c>
      <c r="E329">
        <v>355.6</v>
      </c>
      <c r="F329">
        <v>366.4</v>
      </c>
      <c r="G329" s="20">
        <v>374.7</v>
      </c>
      <c r="H329">
        <f t="shared" si="30"/>
        <v>400</v>
      </c>
      <c r="I329">
        <f t="shared" si="31"/>
        <v>400</v>
      </c>
      <c r="J329">
        <f t="shared" si="32"/>
        <v>400</v>
      </c>
      <c r="K329">
        <f t="shared" si="33"/>
        <v>405.6</v>
      </c>
      <c r="L329">
        <f t="shared" si="34"/>
        <v>416.4</v>
      </c>
      <c r="M329">
        <f t="shared" si="35"/>
        <v>424.7</v>
      </c>
    </row>
    <row r="330" spans="1:13" ht="12">
      <c r="A330">
        <v>2329</v>
      </c>
      <c r="B330">
        <v>350</v>
      </c>
      <c r="C330">
        <v>350</v>
      </c>
      <c r="D330">
        <v>350</v>
      </c>
      <c r="E330">
        <v>355.4</v>
      </c>
      <c r="F330">
        <v>366.3</v>
      </c>
      <c r="G330" s="20">
        <v>374.5</v>
      </c>
      <c r="H330">
        <f t="shared" si="30"/>
        <v>400</v>
      </c>
      <c r="I330">
        <f t="shared" si="31"/>
        <v>400</v>
      </c>
      <c r="J330">
        <f t="shared" si="32"/>
        <v>400</v>
      </c>
      <c r="K330">
        <f t="shared" si="33"/>
        <v>405.4</v>
      </c>
      <c r="L330">
        <f t="shared" si="34"/>
        <v>416.3</v>
      </c>
      <c r="M330">
        <f t="shared" si="35"/>
        <v>424.5</v>
      </c>
    </row>
    <row r="331" spans="1:13" ht="12">
      <c r="A331">
        <v>2330</v>
      </c>
      <c r="B331">
        <v>350</v>
      </c>
      <c r="C331">
        <v>350</v>
      </c>
      <c r="D331">
        <v>350</v>
      </c>
      <c r="E331">
        <v>355.3</v>
      </c>
      <c r="F331">
        <v>366.1</v>
      </c>
      <c r="G331" s="20">
        <v>374.4</v>
      </c>
      <c r="H331">
        <f t="shared" si="30"/>
        <v>400</v>
      </c>
      <c r="I331">
        <f t="shared" si="31"/>
        <v>400</v>
      </c>
      <c r="J331">
        <f t="shared" si="32"/>
        <v>400</v>
      </c>
      <c r="K331">
        <f t="shared" si="33"/>
        <v>405.3</v>
      </c>
      <c r="L331">
        <f t="shared" si="34"/>
        <v>416.1</v>
      </c>
      <c r="M331">
        <f t="shared" si="35"/>
        <v>424.4</v>
      </c>
    </row>
    <row r="332" spans="1:13" ht="12">
      <c r="A332">
        <v>2331</v>
      </c>
      <c r="B332">
        <v>350</v>
      </c>
      <c r="C332">
        <v>350</v>
      </c>
      <c r="D332">
        <v>350</v>
      </c>
      <c r="E332">
        <v>355.1</v>
      </c>
      <c r="F332">
        <v>365.9</v>
      </c>
      <c r="G332" s="20">
        <v>374.3</v>
      </c>
      <c r="H332">
        <f t="shared" si="30"/>
        <v>400</v>
      </c>
      <c r="I332">
        <f t="shared" si="31"/>
        <v>400</v>
      </c>
      <c r="J332">
        <f t="shared" si="32"/>
        <v>400</v>
      </c>
      <c r="K332">
        <f t="shared" si="33"/>
        <v>405.1</v>
      </c>
      <c r="L332">
        <f t="shared" si="34"/>
        <v>415.9</v>
      </c>
      <c r="M332">
        <f t="shared" si="35"/>
        <v>424.3</v>
      </c>
    </row>
    <row r="333" spans="1:13" ht="12">
      <c r="A333">
        <v>2332</v>
      </c>
      <c r="B333">
        <v>350</v>
      </c>
      <c r="C333">
        <v>350</v>
      </c>
      <c r="D333">
        <v>350</v>
      </c>
      <c r="E333">
        <v>355</v>
      </c>
      <c r="F333">
        <v>365.8</v>
      </c>
      <c r="G333" s="20">
        <v>374.1</v>
      </c>
      <c r="H333">
        <f t="shared" si="30"/>
        <v>400</v>
      </c>
      <c r="I333">
        <f t="shared" si="31"/>
        <v>400</v>
      </c>
      <c r="J333">
        <f t="shared" si="32"/>
        <v>400</v>
      </c>
      <c r="K333">
        <f t="shared" si="33"/>
        <v>405</v>
      </c>
      <c r="L333">
        <f t="shared" si="34"/>
        <v>415.8</v>
      </c>
      <c r="M333">
        <f t="shared" si="35"/>
        <v>424.1</v>
      </c>
    </row>
    <row r="334" spans="1:13" ht="12">
      <c r="A334">
        <v>2333</v>
      </c>
      <c r="B334">
        <v>350</v>
      </c>
      <c r="C334">
        <v>350</v>
      </c>
      <c r="D334">
        <v>350</v>
      </c>
      <c r="E334">
        <v>354.9</v>
      </c>
      <c r="F334">
        <v>365.6</v>
      </c>
      <c r="G334" s="20">
        <v>374</v>
      </c>
      <c r="H334">
        <f t="shared" si="30"/>
        <v>400</v>
      </c>
      <c r="I334">
        <f t="shared" si="31"/>
        <v>400</v>
      </c>
      <c r="J334">
        <f t="shared" si="32"/>
        <v>400</v>
      </c>
      <c r="K334">
        <f t="shared" si="33"/>
        <v>404.9</v>
      </c>
      <c r="L334">
        <f t="shared" si="34"/>
        <v>415.6</v>
      </c>
      <c r="M334">
        <f t="shared" si="35"/>
        <v>424</v>
      </c>
    </row>
    <row r="335" spans="1:13" ht="12">
      <c r="A335">
        <v>2334</v>
      </c>
      <c r="B335">
        <v>350</v>
      </c>
      <c r="C335">
        <v>350</v>
      </c>
      <c r="D335">
        <v>350</v>
      </c>
      <c r="E335">
        <v>354.7</v>
      </c>
      <c r="F335">
        <v>365.5</v>
      </c>
      <c r="G335" s="20">
        <v>373.8</v>
      </c>
      <c r="H335">
        <f t="shared" si="30"/>
        <v>400</v>
      </c>
      <c r="I335">
        <f t="shared" si="31"/>
        <v>400</v>
      </c>
      <c r="J335">
        <f t="shared" si="32"/>
        <v>400</v>
      </c>
      <c r="K335">
        <f t="shared" si="33"/>
        <v>404.7</v>
      </c>
      <c r="L335">
        <f t="shared" si="34"/>
        <v>415.5</v>
      </c>
      <c r="M335">
        <f t="shared" si="35"/>
        <v>423.8</v>
      </c>
    </row>
    <row r="336" spans="1:13" ht="12">
      <c r="A336">
        <v>2335</v>
      </c>
      <c r="B336">
        <v>350</v>
      </c>
      <c r="C336">
        <v>350</v>
      </c>
      <c r="D336">
        <v>350</v>
      </c>
      <c r="E336">
        <v>354.6</v>
      </c>
      <c r="F336">
        <v>365.3</v>
      </c>
      <c r="G336" s="20">
        <v>373.7</v>
      </c>
      <c r="H336">
        <f t="shared" si="30"/>
        <v>400</v>
      </c>
      <c r="I336">
        <f t="shared" si="31"/>
        <v>400</v>
      </c>
      <c r="J336">
        <f t="shared" si="32"/>
        <v>400</v>
      </c>
      <c r="K336">
        <f t="shared" si="33"/>
        <v>404.6</v>
      </c>
      <c r="L336">
        <f t="shared" si="34"/>
        <v>415.3</v>
      </c>
      <c r="M336">
        <f t="shared" si="35"/>
        <v>423.7</v>
      </c>
    </row>
    <row r="337" spans="1:13" ht="12">
      <c r="A337">
        <v>2336</v>
      </c>
      <c r="B337">
        <v>350</v>
      </c>
      <c r="C337">
        <v>350</v>
      </c>
      <c r="D337">
        <v>350</v>
      </c>
      <c r="E337">
        <v>354.5</v>
      </c>
      <c r="F337">
        <v>365.2</v>
      </c>
      <c r="G337" s="20">
        <v>373.6</v>
      </c>
      <c r="H337">
        <f t="shared" si="30"/>
        <v>400</v>
      </c>
      <c r="I337">
        <f t="shared" si="31"/>
        <v>400</v>
      </c>
      <c r="J337">
        <f t="shared" si="32"/>
        <v>400</v>
      </c>
      <c r="K337">
        <f t="shared" si="33"/>
        <v>404.5</v>
      </c>
      <c r="L337">
        <f t="shared" si="34"/>
        <v>415.2</v>
      </c>
      <c r="M337">
        <f t="shared" si="35"/>
        <v>423.6</v>
      </c>
    </row>
    <row r="338" spans="1:13" ht="12">
      <c r="A338">
        <v>2337</v>
      </c>
      <c r="B338">
        <v>350</v>
      </c>
      <c r="C338">
        <v>350</v>
      </c>
      <c r="D338">
        <v>350</v>
      </c>
      <c r="E338">
        <v>354.3</v>
      </c>
      <c r="F338">
        <v>365</v>
      </c>
      <c r="G338" s="20">
        <v>373.4</v>
      </c>
      <c r="H338">
        <f t="shared" si="30"/>
        <v>400</v>
      </c>
      <c r="I338">
        <f t="shared" si="31"/>
        <v>400</v>
      </c>
      <c r="J338">
        <f t="shared" si="32"/>
        <v>400</v>
      </c>
      <c r="K338">
        <f t="shared" si="33"/>
        <v>404.3</v>
      </c>
      <c r="L338">
        <f t="shared" si="34"/>
        <v>415</v>
      </c>
      <c r="M338">
        <f t="shared" si="35"/>
        <v>423.4</v>
      </c>
    </row>
    <row r="339" spans="1:13" ht="12">
      <c r="A339">
        <v>2338</v>
      </c>
      <c r="B339">
        <v>350</v>
      </c>
      <c r="C339">
        <v>350</v>
      </c>
      <c r="D339">
        <v>350</v>
      </c>
      <c r="E339">
        <v>354.2</v>
      </c>
      <c r="F339">
        <v>364.9</v>
      </c>
      <c r="G339" s="20">
        <v>373.3</v>
      </c>
      <c r="H339">
        <f t="shared" si="30"/>
        <v>400</v>
      </c>
      <c r="I339">
        <f t="shared" si="31"/>
        <v>400</v>
      </c>
      <c r="J339">
        <f t="shared" si="32"/>
        <v>400</v>
      </c>
      <c r="K339">
        <f t="shared" si="33"/>
        <v>404.2</v>
      </c>
      <c r="L339">
        <f t="shared" si="34"/>
        <v>414.9</v>
      </c>
      <c r="M339">
        <f t="shared" si="35"/>
        <v>423.3</v>
      </c>
    </row>
    <row r="340" spans="1:13" ht="12">
      <c r="A340">
        <v>2339</v>
      </c>
      <c r="B340">
        <v>350</v>
      </c>
      <c r="C340">
        <v>350</v>
      </c>
      <c r="D340">
        <v>350</v>
      </c>
      <c r="E340">
        <v>354.1</v>
      </c>
      <c r="F340">
        <v>364.7</v>
      </c>
      <c r="G340" s="20">
        <v>373.2</v>
      </c>
      <c r="H340">
        <f t="shared" si="30"/>
        <v>400</v>
      </c>
      <c r="I340">
        <f t="shared" si="31"/>
        <v>400</v>
      </c>
      <c r="J340">
        <f t="shared" si="32"/>
        <v>400</v>
      </c>
      <c r="K340">
        <f t="shared" si="33"/>
        <v>404.1</v>
      </c>
      <c r="L340">
        <f t="shared" si="34"/>
        <v>414.7</v>
      </c>
      <c r="M340">
        <f t="shared" si="35"/>
        <v>423.2</v>
      </c>
    </row>
    <row r="341" spans="1:13" ht="12">
      <c r="A341">
        <v>2340</v>
      </c>
      <c r="B341">
        <v>350</v>
      </c>
      <c r="C341">
        <v>350</v>
      </c>
      <c r="D341">
        <v>350</v>
      </c>
      <c r="E341">
        <v>354</v>
      </c>
      <c r="F341">
        <v>364.5</v>
      </c>
      <c r="G341" s="20">
        <v>373</v>
      </c>
      <c r="H341">
        <f t="shared" si="30"/>
        <v>400</v>
      </c>
      <c r="I341">
        <f t="shared" si="31"/>
        <v>400</v>
      </c>
      <c r="J341">
        <f t="shared" si="32"/>
        <v>400</v>
      </c>
      <c r="K341">
        <f t="shared" si="33"/>
        <v>404</v>
      </c>
      <c r="L341">
        <f t="shared" si="34"/>
        <v>414.5</v>
      </c>
      <c r="M341">
        <f t="shared" si="35"/>
        <v>423</v>
      </c>
    </row>
    <row r="342" spans="1:13" ht="12">
      <c r="A342">
        <v>2341</v>
      </c>
      <c r="B342">
        <v>350</v>
      </c>
      <c r="C342">
        <v>350</v>
      </c>
      <c r="D342">
        <v>350</v>
      </c>
      <c r="E342">
        <v>353.8</v>
      </c>
      <c r="F342">
        <v>364.4</v>
      </c>
      <c r="G342" s="20">
        <v>372.9</v>
      </c>
      <c r="H342">
        <f t="shared" si="30"/>
        <v>400</v>
      </c>
      <c r="I342">
        <f t="shared" si="31"/>
        <v>400</v>
      </c>
      <c r="J342">
        <f t="shared" si="32"/>
        <v>400</v>
      </c>
      <c r="K342">
        <f t="shared" si="33"/>
        <v>403.8</v>
      </c>
      <c r="L342">
        <f t="shared" si="34"/>
        <v>414.4</v>
      </c>
      <c r="M342">
        <f t="shared" si="35"/>
        <v>422.9</v>
      </c>
    </row>
    <row r="343" spans="1:13" ht="12">
      <c r="A343">
        <v>2342</v>
      </c>
      <c r="B343">
        <v>350</v>
      </c>
      <c r="C343">
        <v>350</v>
      </c>
      <c r="D343">
        <v>350</v>
      </c>
      <c r="E343">
        <v>353.7</v>
      </c>
      <c r="F343">
        <v>364.2</v>
      </c>
      <c r="G343" s="20">
        <v>372.8</v>
      </c>
      <c r="H343">
        <f t="shared" si="30"/>
        <v>400</v>
      </c>
      <c r="I343">
        <f t="shared" si="31"/>
        <v>400</v>
      </c>
      <c r="J343">
        <f t="shared" si="32"/>
        <v>400</v>
      </c>
      <c r="K343">
        <f t="shared" si="33"/>
        <v>403.7</v>
      </c>
      <c r="L343">
        <f t="shared" si="34"/>
        <v>414.2</v>
      </c>
      <c r="M343">
        <f t="shared" si="35"/>
        <v>422.8</v>
      </c>
    </row>
    <row r="344" spans="1:13" ht="12">
      <c r="A344">
        <v>2343</v>
      </c>
      <c r="B344">
        <v>350</v>
      </c>
      <c r="C344">
        <v>350</v>
      </c>
      <c r="D344">
        <v>350</v>
      </c>
      <c r="E344">
        <v>353.6</v>
      </c>
      <c r="F344">
        <v>364.1</v>
      </c>
      <c r="G344" s="20">
        <v>372.6</v>
      </c>
      <c r="H344">
        <f t="shared" si="30"/>
        <v>400</v>
      </c>
      <c r="I344">
        <f t="shared" si="31"/>
        <v>400</v>
      </c>
      <c r="J344">
        <f t="shared" si="32"/>
        <v>400</v>
      </c>
      <c r="K344">
        <f t="shared" si="33"/>
        <v>403.6</v>
      </c>
      <c r="L344">
        <f t="shared" si="34"/>
        <v>414.1</v>
      </c>
      <c r="M344">
        <f t="shared" si="35"/>
        <v>422.6</v>
      </c>
    </row>
    <row r="345" spans="1:13" ht="12">
      <c r="A345">
        <v>2344</v>
      </c>
      <c r="B345">
        <v>350</v>
      </c>
      <c r="C345">
        <v>350</v>
      </c>
      <c r="D345">
        <v>350</v>
      </c>
      <c r="E345">
        <v>353.5</v>
      </c>
      <c r="F345">
        <v>363.9</v>
      </c>
      <c r="G345" s="20">
        <v>372.5</v>
      </c>
      <c r="H345">
        <f t="shared" si="30"/>
        <v>400</v>
      </c>
      <c r="I345">
        <f t="shared" si="31"/>
        <v>400</v>
      </c>
      <c r="J345">
        <f t="shared" si="32"/>
        <v>400</v>
      </c>
      <c r="K345">
        <f t="shared" si="33"/>
        <v>403.5</v>
      </c>
      <c r="L345">
        <f t="shared" si="34"/>
        <v>413.9</v>
      </c>
      <c r="M345">
        <f t="shared" si="35"/>
        <v>422.5</v>
      </c>
    </row>
    <row r="346" spans="1:13" ht="12">
      <c r="A346">
        <v>2345</v>
      </c>
      <c r="B346">
        <v>350</v>
      </c>
      <c r="C346">
        <v>350</v>
      </c>
      <c r="D346">
        <v>350</v>
      </c>
      <c r="E346">
        <v>353.4</v>
      </c>
      <c r="F346">
        <v>363.8</v>
      </c>
      <c r="G346" s="20">
        <v>372.3</v>
      </c>
      <c r="H346">
        <f t="shared" si="30"/>
        <v>400</v>
      </c>
      <c r="I346">
        <f t="shared" si="31"/>
        <v>400</v>
      </c>
      <c r="J346">
        <f t="shared" si="32"/>
        <v>400</v>
      </c>
      <c r="K346">
        <f t="shared" si="33"/>
        <v>403.4</v>
      </c>
      <c r="L346">
        <f t="shared" si="34"/>
        <v>413.8</v>
      </c>
      <c r="M346">
        <f t="shared" si="35"/>
        <v>422.3</v>
      </c>
    </row>
    <row r="347" spans="1:13" ht="12">
      <c r="A347">
        <v>2346</v>
      </c>
      <c r="B347">
        <v>350</v>
      </c>
      <c r="C347">
        <v>350</v>
      </c>
      <c r="D347">
        <v>350</v>
      </c>
      <c r="E347">
        <v>353.3</v>
      </c>
      <c r="F347">
        <v>363.6</v>
      </c>
      <c r="G347" s="20">
        <v>372.2</v>
      </c>
      <c r="H347">
        <f t="shared" si="30"/>
        <v>400</v>
      </c>
      <c r="I347">
        <f t="shared" si="31"/>
        <v>400</v>
      </c>
      <c r="J347">
        <f t="shared" si="32"/>
        <v>400</v>
      </c>
      <c r="K347">
        <f t="shared" si="33"/>
        <v>403.3</v>
      </c>
      <c r="L347">
        <f t="shared" si="34"/>
        <v>413.6</v>
      </c>
      <c r="M347">
        <f t="shared" si="35"/>
        <v>422.2</v>
      </c>
    </row>
    <row r="348" spans="1:13" ht="12">
      <c r="A348">
        <v>2347</v>
      </c>
      <c r="B348">
        <v>350</v>
      </c>
      <c r="C348">
        <v>350</v>
      </c>
      <c r="D348">
        <v>350</v>
      </c>
      <c r="E348">
        <v>353.1</v>
      </c>
      <c r="F348">
        <v>363.5</v>
      </c>
      <c r="G348" s="20">
        <v>372.1</v>
      </c>
      <c r="H348">
        <f t="shared" si="30"/>
        <v>400</v>
      </c>
      <c r="I348">
        <f t="shared" si="31"/>
        <v>400</v>
      </c>
      <c r="J348">
        <f t="shared" si="32"/>
        <v>400</v>
      </c>
      <c r="K348">
        <f t="shared" si="33"/>
        <v>403.1</v>
      </c>
      <c r="L348">
        <f t="shared" si="34"/>
        <v>413.5</v>
      </c>
      <c r="M348">
        <f t="shared" si="35"/>
        <v>422.1</v>
      </c>
    </row>
    <row r="349" spans="1:13" ht="12">
      <c r="A349">
        <v>2348</v>
      </c>
      <c r="B349">
        <v>350</v>
      </c>
      <c r="C349">
        <v>350</v>
      </c>
      <c r="D349">
        <v>350</v>
      </c>
      <c r="E349">
        <v>353</v>
      </c>
      <c r="F349">
        <v>363.3</v>
      </c>
      <c r="G349" s="20">
        <v>371.9</v>
      </c>
      <c r="H349">
        <f t="shared" si="30"/>
        <v>400</v>
      </c>
      <c r="I349">
        <f t="shared" si="31"/>
        <v>400</v>
      </c>
      <c r="J349">
        <f t="shared" si="32"/>
        <v>400</v>
      </c>
      <c r="K349">
        <f t="shared" si="33"/>
        <v>403</v>
      </c>
      <c r="L349">
        <f t="shared" si="34"/>
        <v>413.3</v>
      </c>
      <c r="M349">
        <f t="shared" si="35"/>
        <v>421.9</v>
      </c>
    </row>
    <row r="350" spans="1:13" ht="12">
      <c r="A350">
        <v>2349</v>
      </c>
      <c r="B350">
        <v>350</v>
      </c>
      <c r="C350">
        <v>350</v>
      </c>
      <c r="D350">
        <v>350</v>
      </c>
      <c r="E350">
        <v>352.9</v>
      </c>
      <c r="F350">
        <v>363.2</v>
      </c>
      <c r="G350" s="20">
        <v>371.8</v>
      </c>
      <c r="H350">
        <f t="shared" si="30"/>
        <v>400</v>
      </c>
      <c r="I350">
        <f t="shared" si="31"/>
        <v>400</v>
      </c>
      <c r="J350">
        <f t="shared" si="32"/>
        <v>400</v>
      </c>
      <c r="K350">
        <f t="shared" si="33"/>
        <v>402.9</v>
      </c>
      <c r="L350">
        <f t="shared" si="34"/>
        <v>413.2</v>
      </c>
      <c r="M350">
        <f t="shared" si="35"/>
        <v>421.8</v>
      </c>
    </row>
    <row r="351" spans="1:13" ht="12">
      <c r="A351">
        <v>2350</v>
      </c>
      <c r="B351">
        <v>350</v>
      </c>
      <c r="C351">
        <v>350</v>
      </c>
      <c r="D351">
        <v>350</v>
      </c>
      <c r="E351">
        <v>352.8</v>
      </c>
      <c r="F351">
        <v>363</v>
      </c>
      <c r="G351" s="20">
        <v>371.7</v>
      </c>
      <c r="H351">
        <f t="shared" si="30"/>
        <v>400</v>
      </c>
      <c r="I351">
        <f t="shared" si="31"/>
        <v>400</v>
      </c>
      <c r="J351">
        <f t="shared" si="32"/>
        <v>400</v>
      </c>
      <c r="K351">
        <f t="shared" si="33"/>
        <v>402.8</v>
      </c>
      <c r="L351">
        <f t="shared" si="34"/>
        <v>413</v>
      </c>
      <c r="M351">
        <f t="shared" si="35"/>
        <v>421.7</v>
      </c>
    </row>
    <row r="352" spans="1:13" ht="12">
      <c r="A352">
        <v>2351</v>
      </c>
      <c r="B352">
        <v>350</v>
      </c>
      <c r="C352">
        <v>350</v>
      </c>
      <c r="D352">
        <v>350</v>
      </c>
      <c r="E352">
        <v>352.7</v>
      </c>
      <c r="F352">
        <v>362.9</v>
      </c>
      <c r="G352" s="20">
        <v>371.5</v>
      </c>
      <c r="H352">
        <f t="shared" si="30"/>
        <v>400</v>
      </c>
      <c r="I352">
        <f t="shared" si="31"/>
        <v>400</v>
      </c>
      <c r="J352">
        <f t="shared" si="32"/>
        <v>400</v>
      </c>
      <c r="K352">
        <f t="shared" si="33"/>
        <v>402.7</v>
      </c>
      <c r="L352">
        <f t="shared" si="34"/>
        <v>412.9</v>
      </c>
      <c r="M352">
        <f t="shared" si="35"/>
        <v>421.5</v>
      </c>
    </row>
    <row r="353" spans="1:13" ht="12">
      <c r="A353">
        <v>2352</v>
      </c>
      <c r="B353">
        <v>350</v>
      </c>
      <c r="C353">
        <v>350</v>
      </c>
      <c r="D353">
        <v>350</v>
      </c>
      <c r="E353">
        <v>352.6</v>
      </c>
      <c r="F353">
        <v>362.7</v>
      </c>
      <c r="G353" s="20">
        <v>371.4</v>
      </c>
      <c r="H353">
        <f t="shared" si="30"/>
        <v>400</v>
      </c>
      <c r="I353">
        <f t="shared" si="31"/>
        <v>400</v>
      </c>
      <c r="J353">
        <f t="shared" si="32"/>
        <v>400</v>
      </c>
      <c r="K353">
        <f t="shared" si="33"/>
        <v>402.6</v>
      </c>
      <c r="L353">
        <f t="shared" si="34"/>
        <v>412.7</v>
      </c>
      <c r="M353">
        <f t="shared" si="35"/>
        <v>421.4</v>
      </c>
    </row>
    <row r="354" spans="1:13" ht="12">
      <c r="A354">
        <v>2353</v>
      </c>
      <c r="B354">
        <v>350</v>
      </c>
      <c r="C354">
        <v>350</v>
      </c>
      <c r="D354">
        <v>350</v>
      </c>
      <c r="E354">
        <v>352.5</v>
      </c>
      <c r="F354">
        <v>362.6</v>
      </c>
      <c r="G354" s="20">
        <v>371.3</v>
      </c>
      <c r="H354">
        <f t="shared" si="30"/>
        <v>400</v>
      </c>
      <c r="I354">
        <f t="shared" si="31"/>
        <v>400</v>
      </c>
      <c r="J354">
        <f t="shared" si="32"/>
        <v>400</v>
      </c>
      <c r="K354">
        <f t="shared" si="33"/>
        <v>402.5</v>
      </c>
      <c r="L354">
        <f t="shared" si="34"/>
        <v>412.6</v>
      </c>
      <c r="M354">
        <f t="shared" si="35"/>
        <v>421.3</v>
      </c>
    </row>
    <row r="355" spans="1:13" ht="12">
      <c r="A355">
        <v>2354</v>
      </c>
      <c r="B355">
        <v>350</v>
      </c>
      <c r="C355">
        <v>350</v>
      </c>
      <c r="D355">
        <v>350</v>
      </c>
      <c r="E355">
        <v>352.4</v>
      </c>
      <c r="F355">
        <v>362.4</v>
      </c>
      <c r="G355" s="20">
        <v>371.1</v>
      </c>
      <c r="H355">
        <f t="shared" si="30"/>
        <v>400</v>
      </c>
      <c r="I355">
        <f t="shared" si="31"/>
        <v>400</v>
      </c>
      <c r="J355">
        <f t="shared" si="32"/>
        <v>400</v>
      </c>
      <c r="K355">
        <f t="shared" si="33"/>
        <v>402.4</v>
      </c>
      <c r="L355">
        <f t="shared" si="34"/>
        <v>412.4</v>
      </c>
      <c r="M355">
        <f t="shared" si="35"/>
        <v>421.1</v>
      </c>
    </row>
    <row r="356" spans="1:13" ht="12">
      <c r="A356">
        <v>2355</v>
      </c>
      <c r="B356">
        <v>350</v>
      </c>
      <c r="C356">
        <v>350</v>
      </c>
      <c r="D356">
        <v>350</v>
      </c>
      <c r="E356">
        <v>352.3</v>
      </c>
      <c r="F356">
        <v>362.3</v>
      </c>
      <c r="G356" s="20">
        <v>371</v>
      </c>
      <c r="H356">
        <f t="shared" si="30"/>
        <v>400</v>
      </c>
      <c r="I356">
        <f t="shared" si="31"/>
        <v>400</v>
      </c>
      <c r="J356">
        <f t="shared" si="32"/>
        <v>400</v>
      </c>
      <c r="K356">
        <f t="shared" si="33"/>
        <v>402.3</v>
      </c>
      <c r="L356">
        <f t="shared" si="34"/>
        <v>412.3</v>
      </c>
      <c r="M356">
        <f t="shared" si="35"/>
        <v>421</v>
      </c>
    </row>
    <row r="357" spans="1:13" ht="12">
      <c r="A357">
        <v>2356</v>
      </c>
      <c r="B357">
        <v>350</v>
      </c>
      <c r="C357">
        <v>350</v>
      </c>
      <c r="D357">
        <v>350</v>
      </c>
      <c r="E357">
        <v>352.2</v>
      </c>
      <c r="F357">
        <v>362.2</v>
      </c>
      <c r="G357" s="20">
        <v>370.9</v>
      </c>
      <c r="H357">
        <f t="shared" si="30"/>
        <v>400</v>
      </c>
      <c r="I357">
        <f t="shared" si="31"/>
        <v>400</v>
      </c>
      <c r="J357">
        <f t="shared" si="32"/>
        <v>400</v>
      </c>
      <c r="K357">
        <f t="shared" si="33"/>
        <v>402.2</v>
      </c>
      <c r="L357">
        <f t="shared" si="34"/>
        <v>412.2</v>
      </c>
      <c r="M357">
        <f t="shared" si="35"/>
        <v>420.9</v>
      </c>
    </row>
    <row r="358" spans="1:13" ht="12">
      <c r="A358">
        <v>2357</v>
      </c>
      <c r="B358">
        <v>350</v>
      </c>
      <c r="C358">
        <v>350</v>
      </c>
      <c r="D358">
        <v>350</v>
      </c>
      <c r="E358">
        <v>352.1</v>
      </c>
      <c r="F358">
        <v>362</v>
      </c>
      <c r="G358" s="20">
        <v>370.7</v>
      </c>
      <c r="H358">
        <f t="shared" si="30"/>
        <v>400</v>
      </c>
      <c r="I358">
        <f t="shared" si="31"/>
        <v>400</v>
      </c>
      <c r="J358">
        <f t="shared" si="32"/>
        <v>400</v>
      </c>
      <c r="K358">
        <f t="shared" si="33"/>
        <v>402.1</v>
      </c>
      <c r="L358">
        <f t="shared" si="34"/>
        <v>412</v>
      </c>
      <c r="M358">
        <f t="shared" si="35"/>
        <v>420.7</v>
      </c>
    </row>
    <row r="359" spans="1:13" ht="12">
      <c r="A359">
        <v>2358</v>
      </c>
      <c r="B359">
        <v>350</v>
      </c>
      <c r="C359">
        <v>350</v>
      </c>
      <c r="D359">
        <v>350</v>
      </c>
      <c r="E359">
        <v>352</v>
      </c>
      <c r="F359">
        <v>361.9</v>
      </c>
      <c r="G359" s="20">
        <v>370.6</v>
      </c>
      <c r="H359">
        <f t="shared" si="30"/>
        <v>400</v>
      </c>
      <c r="I359">
        <f t="shared" si="31"/>
        <v>400</v>
      </c>
      <c r="J359">
        <f t="shared" si="32"/>
        <v>400</v>
      </c>
      <c r="K359">
        <f t="shared" si="33"/>
        <v>402</v>
      </c>
      <c r="L359">
        <f t="shared" si="34"/>
        <v>411.9</v>
      </c>
      <c r="M359">
        <f t="shared" si="35"/>
        <v>420.6</v>
      </c>
    </row>
    <row r="360" spans="1:13" ht="12">
      <c r="A360">
        <v>2359</v>
      </c>
      <c r="B360">
        <v>350</v>
      </c>
      <c r="C360">
        <v>350</v>
      </c>
      <c r="D360">
        <v>350</v>
      </c>
      <c r="E360">
        <v>351.9</v>
      </c>
      <c r="F360">
        <v>361.7</v>
      </c>
      <c r="G360" s="20">
        <v>370.5</v>
      </c>
      <c r="H360">
        <f t="shared" si="30"/>
        <v>400</v>
      </c>
      <c r="I360">
        <f t="shared" si="31"/>
        <v>400</v>
      </c>
      <c r="J360">
        <f t="shared" si="32"/>
        <v>400</v>
      </c>
      <c r="K360">
        <f t="shared" si="33"/>
        <v>401.9</v>
      </c>
      <c r="L360">
        <f t="shared" si="34"/>
        <v>411.7</v>
      </c>
      <c r="M360">
        <f t="shared" si="35"/>
        <v>420.5</v>
      </c>
    </row>
    <row r="361" spans="1:13" ht="12">
      <c r="A361">
        <v>2360</v>
      </c>
      <c r="B361">
        <v>350</v>
      </c>
      <c r="C361">
        <v>350</v>
      </c>
      <c r="D361">
        <v>350</v>
      </c>
      <c r="E361">
        <v>351.9</v>
      </c>
      <c r="F361">
        <v>361.6</v>
      </c>
      <c r="G361" s="20">
        <v>370.3</v>
      </c>
      <c r="H361">
        <f t="shared" si="30"/>
        <v>400</v>
      </c>
      <c r="I361">
        <f t="shared" si="31"/>
        <v>400</v>
      </c>
      <c r="J361">
        <f t="shared" si="32"/>
        <v>400</v>
      </c>
      <c r="K361">
        <f t="shared" si="33"/>
        <v>401.9</v>
      </c>
      <c r="L361">
        <f t="shared" si="34"/>
        <v>411.6</v>
      </c>
      <c r="M361">
        <f t="shared" si="35"/>
        <v>420.3</v>
      </c>
    </row>
    <row r="362" spans="1:13" ht="12">
      <c r="A362">
        <v>2361</v>
      </c>
      <c r="B362">
        <v>350</v>
      </c>
      <c r="C362">
        <v>350</v>
      </c>
      <c r="D362">
        <v>350</v>
      </c>
      <c r="E362">
        <v>351.8</v>
      </c>
      <c r="F362">
        <v>361.4</v>
      </c>
      <c r="G362" s="20">
        <v>370.2</v>
      </c>
      <c r="H362">
        <f t="shared" si="30"/>
        <v>400</v>
      </c>
      <c r="I362">
        <f t="shared" si="31"/>
        <v>400</v>
      </c>
      <c r="J362">
        <f t="shared" si="32"/>
        <v>400</v>
      </c>
      <c r="K362">
        <f t="shared" si="33"/>
        <v>401.8</v>
      </c>
      <c r="L362">
        <f t="shared" si="34"/>
        <v>411.4</v>
      </c>
      <c r="M362">
        <f t="shared" si="35"/>
        <v>420.2</v>
      </c>
    </row>
    <row r="363" spans="1:13" ht="12">
      <c r="A363">
        <v>2362</v>
      </c>
      <c r="B363">
        <v>350</v>
      </c>
      <c r="C363">
        <v>350</v>
      </c>
      <c r="D363">
        <v>350</v>
      </c>
      <c r="E363">
        <v>351.7</v>
      </c>
      <c r="F363">
        <v>361.3</v>
      </c>
      <c r="G363" s="20">
        <v>370.1</v>
      </c>
      <c r="H363">
        <f t="shared" si="30"/>
        <v>400</v>
      </c>
      <c r="I363">
        <f t="shared" si="31"/>
        <v>400</v>
      </c>
      <c r="J363">
        <f t="shared" si="32"/>
        <v>400</v>
      </c>
      <c r="K363">
        <f t="shared" si="33"/>
        <v>401.7</v>
      </c>
      <c r="L363">
        <f t="shared" si="34"/>
        <v>411.3</v>
      </c>
      <c r="M363">
        <f t="shared" si="35"/>
        <v>420.1</v>
      </c>
    </row>
    <row r="364" spans="1:13" ht="12">
      <c r="A364">
        <v>2363</v>
      </c>
      <c r="B364">
        <v>350</v>
      </c>
      <c r="C364">
        <v>350</v>
      </c>
      <c r="D364">
        <v>350</v>
      </c>
      <c r="E364">
        <v>351.6</v>
      </c>
      <c r="F364">
        <v>361.2</v>
      </c>
      <c r="G364" s="20">
        <v>369.9</v>
      </c>
      <c r="H364">
        <f t="shared" si="30"/>
        <v>400</v>
      </c>
      <c r="I364">
        <f t="shared" si="31"/>
        <v>400</v>
      </c>
      <c r="J364">
        <f t="shared" si="32"/>
        <v>400</v>
      </c>
      <c r="K364">
        <f t="shared" si="33"/>
        <v>401.6</v>
      </c>
      <c r="L364">
        <f t="shared" si="34"/>
        <v>411.2</v>
      </c>
      <c r="M364">
        <f t="shared" si="35"/>
        <v>419.9</v>
      </c>
    </row>
    <row r="365" spans="1:13" ht="12">
      <c r="A365">
        <v>2364</v>
      </c>
      <c r="B365">
        <v>350</v>
      </c>
      <c r="C365">
        <v>350</v>
      </c>
      <c r="D365">
        <v>350</v>
      </c>
      <c r="E365">
        <v>351.5</v>
      </c>
      <c r="F365">
        <v>361</v>
      </c>
      <c r="G365" s="20">
        <v>369.8</v>
      </c>
      <c r="H365">
        <f t="shared" si="30"/>
        <v>400</v>
      </c>
      <c r="I365">
        <f t="shared" si="31"/>
        <v>400</v>
      </c>
      <c r="J365">
        <f t="shared" si="32"/>
        <v>400</v>
      </c>
      <c r="K365">
        <f t="shared" si="33"/>
        <v>401.5</v>
      </c>
      <c r="L365">
        <f t="shared" si="34"/>
        <v>411</v>
      </c>
      <c r="M365">
        <f t="shared" si="35"/>
        <v>419.8</v>
      </c>
    </row>
    <row r="366" spans="1:13" ht="12">
      <c r="A366">
        <v>2365</v>
      </c>
      <c r="B366">
        <v>350</v>
      </c>
      <c r="C366">
        <v>350</v>
      </c>
      <c r="D366">
        <v>350</v>
      </c>
      <c r="E366">
        <v>351.4</v>
      </c>
      <c r="F366">
        <v>360.9</v>
      </c>
      <c r="G366" s="20">
        <v>369.7</v>
      </c>
      <c r="H366">
        <f t="shared" si="30"/>
        <v>400</v>
      </c>
      <c r="I366">
        <f t="shared" si="31"/>
        <v>400</v>
      </c>
      <c r="J366">
        <f t="shared" si="32"/>
        <v>400</v>
      </c>
      <c r="K366">
        <f t="shared" si="33"/>
        <v>401.4</v>
      </c>
      <c r="L366">
        <f t="shared" si="34"/>
        <v>410.9</v>
      </c>
      <c r="M366">
        <f t="shared" si="35"/>
        <v>419.7</v>
      </c>
    </row>
    <row r="367" spans="1:13" ht="12">
      <c r="A367">
        <v>2366</v>
      </c>
      <c r="B367">
        <v>350</v>
      </c>
      <c r="C367">
        <v>350</v>
      </c>
      <c r="D367">
        <v>350</v>
      </c>
      <c r="E367">
        <v>351.4</v>
      </c>
      <c r="F367">
        <v>360.7</v>
      </c>
      <c r="G367" s="20">
        <v>369.5</v>
      </c>
      <c r="H367">
        <f t="shared" si="30"/>
        <v>400</v>
      </c>
      <c r="I367">
        <f t="shared" si="31"/>
        <v>400</v>
      </c>
      <c r="J367">
        <f t="shared" si="32"/>
        <v>400</v>
      </c>
      <c r="K367">
        <f t="shared" si="33"/>
        <v>401.4</v>
      </c>
      <c r="L367">
        <f t="shared" si="34"/>
        <v>410.7</v>
      </c>
      <c r="M367">
        <f t="shared" si="35"/>
        <v>419.5</v>
      </c>
    </row>
    <row r="368" spans="1:13" ht="12">
      <c r="A368">
        <v>2367</v>
      </c>
      <c r="B368">
        <v>350</v>
      </c>
      <c r="C368">
        <v>350</v>
      </c>
      <c r="D368">
        <v>350</v>
      </c>
      <c r="E368">
        <v>351.3</v>
      </c>
      <c r="F368">
        <v>360.6</v>
      </c>
      <c r="G368" s="20">
        <v>369.4</v>
      </c>
      <c r="H368">
        <f t="shared" si="30"/>
        <v>400</v>
      </c>
      <c r="I368">
        <f t="shared" si="31"/>
        <v>400</v>
      </c>
      <c r="J368">
        <f t="shared" si="32"/>
        <v>400</v>
      </c>
      <c r="K368">
        <f t="shared" si="33"/>
        <v>401.3</v>
      </c>
      <c r="L368">
        <f t="shared" si="34"/>
        <v>410.6</v>
      </c>
      <c r="M368">
        <f t="shared" si="35"/>
        <v>419.4</v>
      </c>
    </row>
    <row r="369" spans="1:13" ht="12">
      <c r="A369">
        <v>2368</v>
      </c>
      <c r="B369">
        <v>350</v>
      </c>
      <c r="C369">
        <v>350</v>
      </c>
      <c r="D369">
        <v>350</v>
      </c>
      <c r="E369">
        <v>351.2</v>
      </c>
      <c r="F369">
        <v>360.5</v>
      </c>
      <c r="G369" s="20">
        <v>369.3</v>
      </c>
      <c r="H369">
        <f t="shared" si="30"/>
        <v>400</v>
      </c>
      <c r="I369">
        <f t="shared" si="31"/>
        <v>400</v>
      </c>
      <c r="J369">
        <f t="shared" si="32"/>
        <v>400</v>
      </c>
      <c r="K369">
        <f t="shared" si="33"/>
        <v>401.2</v>
      </c>
      <c r="L369">
        <f t="shared" si="34"/>
        <v>410.5</v>
      </c>
      <c r="M369">
        <f t="shared" si="35"/>
        <v>419.3</v>
      </c>
    </row>
    <row r="370" spans="1:13" ht="12">
      <c r="A370">
        <v>2369</v>
      </c>
      <c r="B370">
        <v>350</v>
      </c>
      <c r="C370">
        <v>350</v>
      </c>
      <c r="D370">
        <v>350</v>
      </c>
      <c r="E370">
        <v>351.1</v>
      </c>
      <c r="F370">
        <v>360.3</v>
      </c>
      <c r="G370" s="20">
        <v>369.1</v>
      </c>
      <c r="H370">
        <f t="shared" si="30"/>
        <v>400</v>
      </c>
      <c r="I370">
        <f t="shared" si="31"/>
        <v>400</v>
      </c>
      <c r="J370">
        <f t="shared" si="32"/>
        <v>400</v>
      </c>
      <c r="K370">
        <f t="shared" si="33"/>
        <v>401.1</v>
      </c>
      <c r="L370">
        <f t="shared" si="34"/>
        <v>410.3</v>
      </c>
      <c r="M370">
        <f t="shared" si="35"/>
        <v>419.1</v>
      </c>
    </row>
    <row r="371" spans="1:13" ht="12">
      <c r="A371">
        <v>2370</v>
      </c>
      <c r="B371">
        <v>350</v>
      </c>
      <c r="C371">
        <v>350</v>
      </c>
      <c r="D371">
        <v>350</v>
      </c>
      <c r="E371">
        <v>351.1</v>
      </c>
      <c r="F371">
        <v>360.2</v>
      </c>
      <c r="G371" s="20">
        <v>369</v>
      </c>
      <c r="H371">
        <f t="shared" si="30"/>
        <v>400</v>
      </c>
      <c r="I371">
        <f t="shared" si="31"/>
        <v>400</v>
      </c>
      <c r="J371">
        <f t="shared" si="32"/>
        <v>400</v>
      </c>
      <c r="K371">
        <f t="shared" si="33"/>
        <v>401.1</v>
      </c>
      <c r="L371">
        <f t="shared" si="34"/>
        <v>410.2</v>
      </c>
      <c r="M371">
        <f t="shared" si="35"/>
        <v>419</v>
      </c>
    </row>
    <row r="372" spans="1:13" ht="12">
      <c r="A372">
        <v>2371</v>
      </c>
      <c r="B372">
        <v>350</v>
      </c>
      <c r="C372">
        <v>350</v>
      </c>
      <c r="D372">
        <v>350</v>
      </c>
      <c r="E372">
        <v>351</v>
      </c>
      <c r="F372">
        <v>360</v>
      </c>
      <c r="G372" s="20">
        <v>368.9</v>
      </c>
      <c r="H372">
        <f t="shared" si="30"/>
        <v>400</v>
      </c>
      <c r="I372">
        <f t="shared" si="31"/>
        <v>400</v>
      </c>
      <c r="J372">
        <f t="shared" si="32"/>
        <v>400</v>
      </c>
      <c r="K372">
        <f t="shared" si="33"/>
        <v>401</v>
      </c>
      <c r="L372">
        <f t="shared" si="34"/>
        <v>410</v>
      </c>
      <c r="M372">
        <f t="shared" si="35"/>
        <v>418.9</v>
      </c>
    </row>
    <row r="373" spans="1:13" ht="12">
      <c r="A373">
        <v>2372</v>
      </c>
      <c r="B373">
        <v>350</v>
      </c>
      <c r="C373">
        <v>350</v>
      </c>
      <c r="D373">
        <v>350</v>
      </c>
      <c r="E373">
        <v>350.9</v>
      </c>
      <c r="F373">
        <v>359.9</v>
      </c>
      <c r="G373" s="20">
        <v>368.7</v>
      </c>
      <c r="H373">
        <f t="shared" si="30"/>
        <v>400</v>
      </c>
      <c r="I373">
        <f t="shared" si="31"/>
        <v>400</v>
      </c>
      <c r="J373">
        <f t="shared" si="32"/>
        <v>400</v>
      </c>
      <c r="K373">
        <f t="shared" si="33"/>
        <v>400.9</v>
      </c>
      <c r="L373">
        <f t="shared" si="34"/>
        <v>409.9</v>
      </c>
      <c r="M373">
        <f t="shared" si="35"/>
        <v>418.7</v>
      </c>
    </row>
    <row r="374" spans="1:13" ht="12">
      <c r="A374">
        <v>2373</v>
      </c>
      <c r="B374">
        <v>350</v>
      </c>
      <c r="C374">
        <v>350</v>
      </c>
      <c r="D374">
        <v>350</v>
      </c>
      <c r="E374">
        <v>350.9</v>
      </c>
      <c r="F374">
        <v>359.8</v>
      </c>
      <c r="G374" s="20">
        <v>368.6</v>
      </c>
      <c r="H374">
        <f t="shared" si="30"/>
        <v>400</v>
      </c>
      <c r="I374">
        <f t="shared" si="31"/>
        <v>400</v>
      </c>
      <c r="J374">
        <f t="shared" si="32"/>
        <v>400</v>
      </c>
      <c r="K374">
        <f t="shared" si="33"/>
        <v>400.9</v>
      </c>
      <c r="L374">
        <f t="shared" si="34"/>
        <v>409.8</v>
      </c>
      <c r="M374">
        <f t="shared" si="35"/>
        <v>418.6</v>
      </c>
    </row>
    <row r="375" spans="1:13" ht="12">
      <c r="A375">
        <v>2374</v>
      </c>
      <c r="B375">
        <v>350</v>
      </c>
      <c r="C375">
        <v>350</v>
      </c>
      <c r="D375">
        <v>350</v>
      </c>
      <c r="E375">
        <v>350.8</v>
      </c>
      <c r="F375">
        <v>359.6</v>
      </c>
      <c r="G375" s="20">
        <v>368.5</v>
      </c>
      <c r="H375">
        <f t="shared" si="30"/>
        <v>400</v>
      </c>
      <c r="I375">
        <f t="shared" si="31"/>
        <v>400</v>
      </c>
      <c r="J375">
        <f t="shared" si="32"/>
        <v>400</v>
      </c>
      <c r="K375">
        <f t="shared" si="33"/>
        <v>400.8</v>
      </c>
      <c r="L375">
        <f t="shared" si="34"/>
        <v>409.6</v>
      </c>
      <c r="M375">
        <f t="shared" si="35"/>
        <v>418.5</v>
      </c>
    </row>
    <row r="376" spans="1:13" ht="12">
      <c r="A376">
        <v>2375</v>
      </c>
      <c r="B376">
        <v>350</v>
      </c>
      <c r="C376">
        <v>350</v>
      </c>
      <c r="D376">
        <v>350</v>
      </c>
      <c r="E376">
        <v>350.8</v>
      </c>
      <c r="F376">
        <v>359.5</v>
      </c>
      <c r="G376" s="20">
        <v>368.3</v>
      </c>
      <c r="H376">
        <f t="shared" si="30"/>
        <v>400</v>
      </c>
      <c r="I376">
        <f t="shared" si="31"/>
        <v>400</v>
      </c>
      <c r="J376">
        <f t="shared" si="32"/>
        <v>400</v>
      </c>
      <c r="K376">
        <f t="shared" si="33"/>
        <v>400.8</v>
      </c>
      <c r="L376">
        <f t="shared" si="34"/>
        <v>409.5</v>
      </c>
      <c r="M376">
        <f t="shared" si="35"/>
        <v>418.3</v>
      </c>
    </row>
    <row r="377" spans="1:13" ht="12">
      <c r="A377">
        <v>2376</v>
      </c>
      <c r="B377">
        <v>350</v>
      </c>
      <c r="C377">
        <v>350</v>
      </c>
      <c r="D377">
        <v>350</v>
      </c>
      <c r="E377">
        <v>350.7</v>
      </c>
      <c r="F377">
        <v>359.4</v>
      </c>
      <c r="G377" s="20">
        <v>368.2</v>
      </c>
      <c r="H377">
        <f t="shared" si="30"/>
        <v>400</v>
      </c>
      <c r="I377">
        <f t="shared" si="31"/>
        <v>400</v>
      </c>
      <c r="J377">
        <f t="shared" si="32"/>
        <v>400</v>
      </c>
      <c r="K377">
        <f t="shared" si="33"/>
        <v>400.7</v>
      </c>
      <c r="L377">
        <f t="shared" si="34"/>
        <v>409.4</v>
      </c>
      <c r="M377">
        <f t="shared" si="35"/>
        <v>418.2</v>
      </c>
    </row>
    <row r="378" spans="1:13" ht="12">
      <c r="A378">
        <v>2377</v>
      </c>
      <c r="B378">
        <v>350</v>
      </c>
      <c r="C378">
        <v>350</v>
      </c>
      <c r="D378">
        <v>350</v>
      </c>
      <c r="E378">
        <v>350.6</v>
      </c>
      <c r="F378">
        <v>359.2</v>
      </c>
      <c r="G378" s="20">
        <v>368.1</v>
      </c>
      <c r="H378">
        <f t="shared" si="30"/>
        <v>400</v>
      </c>
      <c r="I378">
        <f t="shared" si="31"/>
        <v>400</v>
      </c>
      <c r="J378">
        <f t="shared" si="32"/>
        <v>400</v>
      </c>
      <c r="K378">
        <f t="shared" si="33"/>
        <v>400.6</v>
      </c>
      <c r="L378">
        <f t="shared" si="34"/>
        <v>409.2</v>
      </c>
      <c r="M378">
        <f t="shared" si="35"/>
        <v>418.1</v>
      </c>
    </row>
    <row r="379" spans="1:13" ht="12">
      <c r="A379">
        <v>2378</v>
      </c>
      <c r="B379">
        <v>350</v>
      </c>
      <c r="C379">
        <v>350</v>
      </c>
      <c r="D379">
        <v>350</v>
      </c>
      <c r="E379">
        <v>350.6</v>
      </c>
      <c r="F379">
        <v>359.1</v>
      </c>
      <c r="G379" s="20">
        <v>367.9</v>
      </c>
      <c r="H379">
        <f t="shared" si="30"/>
        <v>400</v>
      </c>
      <c r="I379">
        <f t="shared" si="31"/>
        <v>400</v>
      </c>
      <c r="J379">
        <f t="shared" si="32"/>
        <v>400</v>
      </c>
      <c r="K379">
        <f t="shared" si="33"/>
        <v>400.6</v>
      </c>
      <c r="L379">
        <f t="shared" si="34"/>
        <v>409.1</v>
      </c>
      <c r="M379">
        <f t="shared" si="35"/>
        <v>417.9</v>
      </c>
    </row>
    <row r="380" spans="1:13" ht="12">
      <c r="A380">
        <v>2379</v>
      </c>
      <c r="B380">
        <v>350</v>
      </c>
      <c r="C380">
        <v>350</v>
      </c>
      <c r="D380">
        <v>350</v>
      </c>
      <c r="E380">
        <v>350.5</v>
      </c>
      <c r="F380">
        <v>359</v>
      </c>
      <c r="G380" s="20">
        <v>367.8</v>
      </c>
      <c r="H380">
        <f t="shared" si="30"/>
        <v>400</v>
      </c>
      <c r="I380">
        <f t="shared" si="31"/>
        <v>400</v>
      </c>
      <c r="J380">
        <f t="shared" si="32"/>
        <v>400</v>
      </c>
      <c r="K380">
        <f t="shared" si="33"/>
        <v>400.5</v>
      </c>
      <c r="L380">
        <f t="shared" si="34"/>
        <v>409</v>
      </c>
      <c r="M380">
        <f t="shared" si="35"/>
        <v>417.8</v>
      </c>
    </row>
    <row r="381" spans="1:13" ht="12">
      <c r="A381">
        <v>2380</v>
      </c>
      <c r="B381">
        <v>350</v>
      </c>
      <c r="C381">
        <v>350</v>
      </c>
      <c r="D381">
        <v>350</v>
      </c>
      <c r="E381">
        <v>350.5</v>
      </c>
      <c r="F381">
        <v>358.8</v>
      </c>
      <c r="G381" s="20">
        <v>367.7</v>
      </c>
      <c r="H381">
        <f t="shared" si="30"/>
        <v>400</v>
      </c>
      <c r="I381">
        <f t="shared" si="31"/>
        <v>400</v>
      </c>
      <c r="J381">
        <f t="shared" si="32"/>
        <v>400</v>
      </c>
      <c r="K381">
        <f t="shared" si="33"/>
        <v>400.5</v>
      </c>
      <c r="L381">
        <f t="shared" si="34"/>
        <v>408.8</v>
      </c>
      <c r="M381">
        <f t="shared" si="35"/>
        <v>417.7</v>
      </c>
    </row>
    <row r="382" spans="1:13" ht="12">
      <c r="A382">
        <v>2381</v>
      </c>
      <c r="B382">
        <v>350</v>
      </c>
      <c r="C382">
        <v>350</v>
      </c>
      <c r="D382">
        <v>350</v>
      </c>
      <c r="E382">
        <v>350.5</v>
      </c>
      <c r="F382">
        <v>358.7</v>
      </c>
      <c r="G382" s="20">
        <v>367.5</v>
      </c>
      <c r="H382">
        <f t="shared" si="30"/>
        <v>400</v>
      </c>
      <c r="I382">
        <f t="shared" si="31"/>
        <v>400</v>
      </c>
      <c r="J382">
        <f t="shared" si="32"/>
        <v>400</v>
      </c>
      <c r="K382">
        <f t="shared" si="33"/>
        <v>400.5</v>
      </c>
      <c r="L382">
        <f t="shared" si="34"/>
        <v>408.7</v>
      </c>
      <c r="M382">
        <f t="shared" si="35"/>
        <v>417.5</v>
      </c>
    </row>
    <row r="383" spans="1:13" ht="12">
      <c r="A383">
        <v>2382</v>
      </c>
      <c r="B383">
        <v>350</v>
      </c>
      <c r="C383">
        <v>350</v>
      </c>
      <c r="D383">
        <v>350</v>
      </c>
      <c r="E383">
        <v>350.4</v>
      </c>
      <c r="F383">
        <v>358.6</v>
      </c>
      <c r="G383" s="20">
        <v>367.4</v>
      </c>
      <c r="H383">
        <f t="shared" si="30"/>
        <v>400</v>
      </c>
      <c r="I383">
        <f t="shared" si="31"/>
        <v>400</v>
      </c>
      <c r="J383">
        <f t="shared" si="32"/>
        <v>400</v>
      </c>
      <c r="K383">
        <f t="shared" si="33"/>
        <v>400.4</v>
      </c>
      <c r="L383">
        <f t="shared" si="34"/>
        <v>408.6</v>
      </c>
      <c r="M383">
        <f t="shared" si="35"/>
        <v>417.4</v>
      </c>
    </row>
    <row r="384" spans="1:13" ht="12">
      <c r="A384">
        <v>2383</v>
      </c>
      <c r="B384">
        <v>350</v>
      </c>
      <c r="C384">
        <v>350</v>
      </c>
      <c r="D384">
        <v>350</v>
      </c>
      <c r="E384">
        <v>350.4</v>
      </c>
      <c r="F384">
        <v>358.4</v>
      </c>
      <c r="G384" s="20">
        <v>367.3</v>
      </c>
      <c r="H384">
        <f t="shared" si="30"/>
        <v>400</v>
      </c>
      <c r="I384">
        <f t="shared" si="31"/>
        <v>400</v>
      </c>
      <c r="J384">
        <f t="shared" si="32"/>
        <v>400</v>
      </c>
      <c r="K384">
        <f t="shared" si="33"/>
        <v>400.4</v>
      </c>
      <c r="L384">
        <f t="shared" si="34"/>
        <v>408.4</v>
      </c>
      <c r="M384">
        <f t="shared" si="35"/>
        <v>417.3</v>
      </c>
    </row>
    <row r="385" spans="1:13" ht="12">
      <c r="A385">
        <v>2384</v>
      </c>
      <c r="B385">
        <v>350</v>
      </c>
      <c r="C385">
        <v>350</v>
      </c>
      <c r="D385">
        <v>350</v>
      </c>
      <c r="E385">
        <v>350.3</v>
      </c>
      <c r="F385">
        <v>358.3</v>
      </c>
      <c r="G385" s="20">
        <v>367.1</v>
      </c>
      <c r="H385">
        <f t="shared" si="30"/>
        <v>400</v>
      </c>
      <c r="I385">
        <f t="shared" si="31"/>
        <v>400</v>
      </c>
      <c r="J385">
        <f t="shared" si="32"/>
        <v>400</v>
      </c>
      <c r="K385">
        <f t="shared" si="33"/>
        <v>400.3</v>
      </c>
      <c r="L385">
        <f t="shared" si="34"/>
        <v>408.3</v>
      </c>
      <c r="M385">
        <f t="shared" si="35"/>
        <v>417.1</v>
      </c>
    </row>
    <row r="386" spans="1:13" ht="12">
      <c r="A386">
        <v>2385</v>
      </c>
      <c r="B386">
        <v>350</v>
      </c>
      <c r="C386">
        <v>350</v>
      </c>
      <c r="D386">
        <v>350</v>
      </c>
      <c r="E386">
        <v>350.3</v>
      </c>
      <c r="F386">
        <v>358.2</v>
      </c>
      <c r="G386" s="20">
        <v>367</v>
      </c>
      <c r="H386">
        <f t="shared" si="30"/>
        <v>400</v>
      </c>
      <c r="I386">
        <f t="shared" si="31"/>
        <v>400</v>
      </c>
      <c r="J386">
        <f t="shared" si="32"/>
        <v>400</v>
      </c>
      <c r="K386">
        <f t="shared" si="33"/>
        <v>400.3</v>
      </c>
      <c r="L386">
        <f t="shared" si="34"/>
        <v>408.2</v>
      </c>
      <c r="M386">
        <f t="shared" si="35"/>
        <v>417</v>
      </c>
    </row>
    <row r="387" spans="1:13" ht="12">
      <c r="A387">
        <v>2386</v>
      </c>
      <c r="B387">
        <v>350</v>
      </c>
      <c r="C387">
        <v>350</v>
      </c>
      <c r="D387">
        <v>350</v>
      </c>
      <c r="E387">
        <v>350.3</v>
      </c>
      <c r="F387">
        <v>358.1</v>
      </c>
      <c r="G387" s="20">
        <v>366.9</v>
      </c>
      <c r="H387">
        <f t="shared" si="30"/>
        <v>400</v>
      </c>
      <c r="I387">
        <f t="shared" si="31"/>
        <v>400</v>
      </c>
      <c r="J387">
        <f t="shared" si="32"/>
        <v>400</v>
      </c>
      <c r="K387">
        <f t="shared" si="33"/>
        <v>400.3</v>
      </c>
      <c r="L387">
        <f t="shared" si="34"/>
        <v>408.1</v>
      </c>
      <c r="M387">
        <f t="shared" si="35"/>
        <v>416.9</v>
      </c>
    </row>
    <row r="388" spans="1:13" ht="12">
      <c r="A388">
        <v>2387</v>
      </c>
      <c r="B388">
        <v>350</v>
      </c>
      <c r="C388">
        <v>350</v>
      </c>
      <c r="D388">
        <v>350</v>
      </c>
      <c r="E388">
        <v>350.2</v>
      </c>
      <c r="F388">
        <v>357.9</v>
      </c>
      <c r="G388" s="20">
        <v>366.8</v>
      </c>
      <c r="H388">
        <f t="shared" si="30"/>
        <v>400</v>
      </c>
      <c r="I388">
        <f t="shared" si="31"/>
        <v>400</v>
      </c>
      <c r="J388">
        <f t="shared" si="32"/>
        <v>400</v>
      </c>
      <c r="K388">
        <f t="shared" si="33"/>
        <v>400.2</v>
      </c>
      <c r="L388">
        <f t="shared" si="34"/>
        <v>407.9</v>
      </c>
      <c r="M388">
        <f t="shared" si="35"/>
        <v>416.8</v>
      </c>
    </row>
    <row r="389" spans="1:13" ht="12">
      <c r="A389">
        <v>2388</v>
      </c>
      <c r="B389">
        <v>350</v>
      </c>
      <c r="C389">
        <v>350</v>
      </c>
      <c r="D389">
        <v>350</v>
      </c>
      <c r="E389">
        <v>350.2</v>
      </c>
      <c r="F389">
        <v>357.8</v>
      </c>
      <c r="G389" s="20">
        <v>366.6</v>
      </c>
      <c r="H389">
        <f t="shared" si="30"/>
        <v>400</v>
      </c>
      <c r="I389">
        <f t="shared" si="31"/>
        <v>400</v>
      </c>
      <c r="J389">
        <f t="shared" si="32"/>
        <v>400</v>
      </c>
      <c r="K389">
        <f t="shared" si="33"/>
        <v>400.2</v>
      </c>
      <c r="L389">
        <f t="shared" si="34"/>
        <v>407.8</v>
      </c>
      <c r="M389">
        <f t="shared" si="35"/>
        <v>416.6</v>
      </c>
    </row>
    <row r="390" spans="1:13" ht="12">
      <c r="A390">
        <v>2389</v>
      </c>
      <c r="B390">
        <v>350</v>
      </c>
      <c r="C390">
        <v>350</v>
      </c>
      <c r="D390">
        <v>350</v>
      </c>
      <c r="E390">
        <v>350.2</v>
      </c>
      <c r="F390">
        <v>357.7</v>
      </c>
      <c r="G390" s="20">
        <v>366.5</v>
      </c>
      <c r="H390">
        <f aca="true" t="shared" si="36" ref="H390:H401">B390+50</f>
        <v>400</v>
      </c>
      <c r="I390">
        <f aca="true" t="shared" si="37" ref="I390:I401">C390+50</f>
        <v>400</v>
      </c>
      <c r="J390">
        <f aca="true" t="shared" si="38" ref="J390:J401">D390+50</f>
        <v>400</v>
      </c>
      <c r="K390">
        <f aca="true" t="shared" si="39" ref="K390:K401">E390+50</f>
        <v>400.2</v>
      </c>
      <c r="L390">
        <f aca="true" t="shared" si="40" ref="L390:L401">F390+50</f>
        <v>407.7</v>
      </c>
      <c r="M390">
        <f aca="true" t="shared" si="41" ref="M390:M401">G390+50</f>
        <v>416.5</v>
      </c>
    </row>
    <row r="391" spans="1:13" ht="12">
      <c r="A391">
        <v>2390</v>
      </c>
      <c r="B391">
        <v>350</v>
      </c>
      <c r="C391">
        <v>350</v>
      </c>
      <c r="D391">
        <v>350</v>
      </c>
      <c r="E391">
        <v>350.1</v>
      </c>
      <c r="F391">
        <v>357.6</v>
      </c>
      <c r="G391" s="20">
        <v>366.4</v>
      </c>
      <c r="H391">
        <f t="shared" si="36"/>
        <v>400</v>
      </c>
      <c r="I391">
        <f t="shared" si="37"/>
        <v>400</v>
      </c>
      <c r="J391">
        <f t="shared" si="38"/>
        <v>400</v>
      </c>
      <c r="K391">
        <f t="shared" si="39"/>
        <v>400.1</v>
      </c>
      <c r="L391">
        <f t="shared" si="40"/>
        <v>407.6</v>
      </c>
      <c r="M391">
        <f t="shared" si="41"/>
        <v>416.4</v>
      </c>
    </row>
    <row r="392" spans="1:13" ht="12">
      <c r="A392">
        <v>2391</v>
      </c>
      <c r="B392">
        <v>350</v>
      </c>
      <c r="C392">
        <v>350</v>
      </c>
      <c r="D392">
        <v>350</v>
      </c>
      <c r="E392">
        <v>350.1</v>
      </c>
      <c r="F392">
        <v>357.4</v>
      </c>
      <c r="G392" s="20">
        <v>366.2</v>
      </c>
      <c r="H392">
        <f t="shared" si="36"/>
        <v>400</v>
      </c>
      <c r="I392">
        <f t="shared" si="37"/>
        <v>400</v>
      </c>
      <c r="J392">
        <f t="shared" si="38"/>
        <v>400</v>
      </c>
      <c r="K392">
        <f t="shared" si="39"/>
        <v>400.1</v>
      </c>
      <c r="L392">
        <f t="shared" si="40"/>
        <v>407.4</v>
      </c>
      <c r="M392">
        <f t="shared" si="41"/>
        <v>416.2</v>
      </c>
    </row>
    <row r="393" spans="1:13" ht="12">
      <c r="A393">
        <v>2392</v>
      </c>
      <c r="B393">
        <v>350</v>
      </c>
      <c r="C393">
        <v>350</v>
      </c>
      <c r="D393">
        <v>350</v>
      </c>
      <c r="E393">
        <v>350.1</v>
      </c>
      <c r="F393">
        <v>357.3</v>
      </c>
      <c r="G393" s="20">
        <v>366.1</v>
      </c>
      <c r="H393">
        <f t="shared" si="36"/>
        <v>400</v>
      </c>
      <c r="I393">
        <f t="shared" si="37"/>
        <v>400</v>
      </c>
      <c r="J393">
        <f t="shared" si="38"/>
        <v>400</v>
      </c>
      <c r="K393">
        <f t="shared" si="39"/>
        <v>400.1</v>
      </c>
      <c r="L393">
        <f t="shared" si="40"/>
        <v>407.3</v>
      </c>
      <c r="M393">
        <f t="shared" si="41"/>
        <v>416.1</v>
      </c>
    </row>
    <row r="394" spans="1:13" ht="12">
      <c r="A394">
        <v>2393</v>
      </c>
      <c r="B394">
        <v>350</v>
      </c>
      <c r="C394">
        <v>350</v>
      </c>
      <c r="D394">
        <v>350</v>
      </c>
      <c r="E394">
        <v>350.1</v>
      </c>
      <c r="F394">
        <v>357.2</v>
      </c>
      <c r="G394" s="20">
        <v>366</v>
      </c>
      <c r="H394">
        <f t="shared" si="36"/>
        <v>400</v>
      </c>
      <c r="I394">
        <f t="shared" si="37"/>
        <v>400</v>
      </c>
      <c r="J394">
        <f t="shared" si="38"/>
        <v>400</v>
      </c>
      <c r="K394">
        <f t="shared" si="39"/>
        <v>400.1</v>
      </c>
      <c r="L394">
        <f t="shared" si="40"/>
        <v>407.2</v>
      </c>
      <c r="M394">
        <f t="shared" si="41"/>
        <v>416</v>
      </c>
    </row>
    <row r="395" spans="1:13" ht="12">
      <c r="A395">
        <v>2394</v>
      </c>
      <c r="B395">
        <v>350</v>
      </c>
      <c r="C395">
        <v>350</v>
      </c>
      <c r="D395">
        <v>350</v>
      </c>
      <c r="E395">
        <v>350.1</v>
      </c>
      <c r="F395">
        <v>357.1</v>
      </c>
      <c r="G395" s="20">
        <v>365.9</v>
      </c>
      <c r="H395">
        <f t="shared" si="36"/>
        <v>400</v>
      </c>
      <c r="I395">
        <f t="shared" si="37"/>
        <v>400</v>
      </c>
      <c r="J395">
        <f t="shared" si="38"/>
        <v>400</v>
      </c>
      <c r="K395">
        <f t="shared" si="39"/>
        <v>400.1</v>
      </c>
      <c r="L395">
        <f t="shared" si="40"/>
        <v>407.1</v>
      </c>
      <c r="M395">
        <f t="shared" si="41"/>
        <v>415.9</v>
      </c>
    </row>
    <row r="396" spans="1:13" ht="12">
      <c r="A396">
        <v>2395</v>
      </c>
      <c r="B396">
        <v>350</v>
      </c>
      <c r="C396">
        <v>350</v>
      </c>
      <c r="D396">
        <v>350</v>
      </c>
      <c r="E396">
        <v>350</v>
      </c>
      <c r="F396">
        <v>357</v>
      </c>
      <c r="G396" s="20">
        <v>365.7</v>
      </c>
      <c r="H396">
        <f t="shared" si="36"/>
        <v>400</v>
      </c>
      <c r="I396">
        <f t="shared" si="37"/>
        <v>400</v>
      </c>
      <c r="J396">
        <f t="shared" si="38"/>
        <v>400</v>
      </c>
      <c r="K396">
        <f t="shared" si="39"/>
        <v>400</v>
      </c>
      <c r="L396">
        <f t="shared" si="40"/>
        <v>407</v>
      </c>
      <c r="M396">
        <f t="shared" si="41"/>
        <v>415.7</v>
      </c>
    </row>
    <row r="397" spans="1:13" ht="12">
      <c r="A397">
        <v>2396</v>
      </c>
      <c r="B397">
        <v>350</v>
      </c>
      <c r="C397">
        <v>350</v>
      </c>
      <c r="D397">
        <v>350</v>
      </c>
      <c r="E397">
        <v>350</v>
      </c>
      <c r="F397">
        <v>356.8</v>
      </c>
      <c r="G397" s="20">
        <v>365.6</v>
      </c>
      <c r="H397">
        <f t="shared" si="36"/>
        <v>400</v>
      </c>
      <c r="I397">
        <f t="shared" si="37"/>
        <v>400</v>
      </c>
      <c r="J397">
        <f t="shared" si="38"/>
        <v>400</v>
      </c>
      <c r="K397">
        <f t="shared" si="39"/>
        <v>400</v>
      </c>
      <c r="L397">
        <f t="shared" si="40"/>
        <v>406.8</v>
      </c>
      <c r="M397">
        <f t="shared" si="41"/>
        <v>415.6</v>
      </c>
    </row>
    <row r="398" spans="1:13" ht="12">
      <c r="A398">
        <v>2397</v>
      </c>
      <c r="B398">
        <v>350</v>
      </c>
      <c r="C398">
        <v>350</v>
      </c>
      <c r="D398">
        <v>350</v>
      </c>
      <c r="E398">
        <v>350</v>
      </c>
      <c r="F398">
        <v>356.7</v>
      </c>
      <c r="G398" s="20">
        <v>365.5</v>
      </c>
      <c r="H398">
        <f t="shared" si="36"/>
        <v>400</v>
      </c>
      <c r="I398">
        <f t="shared" si="37"/>
        <v>400</v>
      </c>
      <c r="J398">
        <f t="shared" si="38"/>
        <v>400</v>
      </c>
      <c r="K398">
        <f t="shared" si="39"/>
        <v>400</v>
      </c>
      <c r="L398">
        <f t="shared" si="40"/>
        <v>406.7</v>
      </c>
      <c r="M398">
        <f t="shared" si="41"/>
        <v>415.5</v>
      </c>
    </row>
    <row r="399" spans="1:13" ht="12">
      <c r="A399">
        <v>2398</v>
      </c>
      <c r="B399">
        <v>350</v>
      </c>
      <c r="C399">
        <v>350</v>
      </c>
      <c r="D399">
        <v>350</v>
      </c>
      <c r="E399">
        <v>350</v>
      </c>
      <c r="F399">
        <v>356.6</v>
      </c>
      <c r="G399" s="20">
        <v>365.3</v>
      </c>
      <c r="H399">
        <f t="shared" si="36"/>
        <v>400</v>
      </c>
      <c r="I399">
        <f t="shared" si="37"/>
        <v>400</v>
      </c>
      <c r="J399">
        <f t="shared" si="38"/>
        <v>400</v>
      </c>
      <c r="K399">
        <f t="shared" si="39"/>
        <v>400</v>
      </c>
      <c r="L399">
        <f t="shared" si="40"/>
        <v>406.6</v>
      </c>
      <c r="M399">
        <f t="shared" si="41"/>
        <v>415.3</v>
      </c>
    </row>
    <row r="400" spans="1:13" ht="12">
      <c r="A400">
        <v>2399</v>
      </c>
      <c r="B400">
        <v>350</v>
      </c>
      <c r="C400">
        <v>350</v>
      </c>
      <c r="D400">
        <v>350</v>
      </c>
      <c r="E400">
        <v>350</v>
      </c>
      <c r="F400">
        <v>356.5</v>
      </c>
      <c r="G400" s="20">
        <v>365.2</v>
      </c>
      <c r="H400">
        <f t="shared" si="36"/>
        <v>400</v>
      </c>
      <c r="I400">
        <f t="shared" si="37"/>
        <v>400</v>
      </c>
      <c r="J400">
        <f t="shared" si="38"/>
        <v>400</v>
      </c>
      <c r="K400">
        <f t="shared" si="39"/>
        <v>400</v>
      </c>
      <c r="L400">
        <f t="shared" si="40"/>
        <v>406.5</v>
      </c>
      <c r="M400">
        <f t="shared" si="41"/>
        <v>415.2</v>
      </c>
    </row>
    <row r="401" spans="1:13" ht="12">
      <c r="A401">
        <v>2400</v>
      </c>
      <c r="B401">
        <v>350</v>
      </c>
      <c r="C401">
        <v>350</v>
      </c>
      <c r="D401">
        <v>350</v>
      </c>
      <c r="E401">
        <v>350</v>
      </c>
      <c r="F401">
        <v>356.4</v>
      </c>
      <c r="G401" s="20">
        <v>365.1</v>
      </c>
      <c r="H401">
        <f t="shared" si="36"/>
        <v>400</v>
      </c>
      <c r="I401">
        <f t="shared" si="37"/>
        <v>400</v>
      </c>
      <c r="J401">
        <f t="shared" si="38"/>
        <v>400</v>
      </c>
      <c r="K401">
        <f t="shared" si="39"/>
        <v>400</v>
      </c>
      <c r="L401">
        <f t="shared" si="40"/>
        <v>406.4</v>
      </c>
      <c r="M401">
        <f t="shared" si="41"/>
        <v>415.1</v>
      </c>
    </row>
    <row r="402" spans="1:13" ht="12">
      <c r="A402">
        <v>2401</v>
      </c>
      <c r="E402">
        <v>350</v>
      </c>
      <c r="F402">
        <v>356.3</v>
      </c>
      <c r="G402" s="20">
        <v>365</v>
      </c>
      <c r="H402" s="73"/>
      <c r="I402" s="73"/>
      <c r="J402" s="73"/>
      <c r="K402">
        <f aca="true" t="shared" si="42" ref="K402:K433">E402+50</f>
        <v>400</v>
      </c>
      <c r="L402">
        <f aca="true" t="shared" si="43" ref="L402:L433">F402+50</f>
        <v>406.3</v>
      </c>
      <c r="M402">
        <f aca="true" t="shared" si="44" ref="M402:M433">G402+50</f>
        <v>415</v>
      </c>
    </row>
    <row r="403" spans="1:13" ht="12">
      <c r="A403">
        <v>2402</v>
      </c>
      <c r="E403">
        <v>350</v>
      </c>
      <c r="F403">
        <v>356.1</v>
      </c>
      <c r="G403" s="20">
        <v>364.8</v>
      </c>
      <c r="H403" s="73"/>
      <c r="I403" s="73"/>
      <c r="J403" s="73"/>
      <c r="K403">
        <f t="shared" si="42"/>
        <v>400</v>
      </c>
      <c r="L403">
        <f t="shared" si="43"/>
        <v>406.1</v>
      </c>
      <c r="M403">
        <f t="shared" si="44"/>
        <v>414.8</v>
      </c>
    </row>
    <row r="404" spans="1:13" ht="12">
      <c r="A404">
        <v>2403</v>
      </c>
      <c r="E404">
        <v>350</v>
      </c>
      <c r="F404">
        <v>356</v>
      </c>
      <c r="G404" s="20">
        <v>364.7</v>
      </c>
      <c r="H404" s="73"/>
      <c r="I404" s="73"/>
      <c r="J404" s="73"/>
      <c r="K404">
        <f t="shared" si="42"/>
        <v>400</v>
      </c>
      <c r="L404">
        <f t="shared" si="43"/>
        <v>406</v>
      </c>
      <c r="M404">
        <f t="shared" si="44"/>
        <v>414.7</v>
      </c>
    </row>
    <row r="405" spans="1:13" ht="12">
      <c r="A405">
        <v>2404</v>
      </c>
      <c r="E405">
        <v>350</v>
      </c>
      <c r="F405">
        <v>355.9</v>
      </c>
      <c r="G405" s="20">
        <v>364.6</v>
      </c>
      <c r="H405" s="73"/>
      <c r="I405" s="73"/>
      <c r="J405" s="73"/>
      <c r="K405">
        <f t="shared" si="42"/>
        <v>400</v>
      </c>
      <c r="L405">
        <f t="shared" si="43"/>
        <v>405.9</v>
      </c>
      <c r="M405">
        <f t="shared" si="44"/>
        <v>414.6</v>
      </c>
    </row>
    <row r="406" spans="1:13" ht="12">
      <c r="A406">
        <v>2405</v>
      </c>
      <c r="E406">
        <v>350</v>
      </c>
      <c r="F406">
        <v>355.8</v>
      </c>
      <c r="G406" s="20">
        <v>364.5</v>
      </c>
      <c r="H406" s="73"/>
      <c r="I406" s="73"/>
      <c r="J406" s="73"/>
      <c r="K406">
        <f t="shared" si="42"/>
        <v>400</v>
      </c>
      <c r="L406">
        <f t="shared" si="43"/>
        <v>405.8</v>
      </c>
      <c r="M406">
        <f t="shared" si="44"/>
        <v>414.5</v>
      </c>
    </row>
    <row r="407" spans="1:13" ht="12">
      <c r="A407">
        <v>2406</v>
      </c>
      <c r="E407">
        <v>350</v>
      </c>
      <c r="F407">
        <v>355.7</v>
      </c>
      <c r="G407" s="20">
        <v>364.3</v>
      </c>
      <c r="H407" s="73"/>
      <c r="I407" s="73"/>
      <c r="J407" s="73"/>
      <c r="K407">
        <f t="shared" si="42"/>
        <v>400</v>
      </c>
      <c r="L407">
        <f t="shared" si="43"/>
        <v>405.7</v>
      </c>
      <c r="M407">
        <f t="shared" si="44"/>
        <v>414.3</v>
      </c>
    </row>
    <row r="408" spans="1:13" ht="12">
      <c r="A408">
        <v>2407</v>
      </c>
      <c r="E408">
        <v>350</v>
      </c>
      <c r="F408">
        <v>355.6</v>
      </c>
      <c r="G408" s="20">
        <v>364.2</v>
      </c>
      <c r="H408" s="73"/>
      <c r="I408" s="73"/>
      <c r="J408" s="73"/>
      <c r="K408">
        <f t="shared" si="42"/>
        <v>400</v>
      </c>
      <c r="L408">
        <f t="shared" si="43"/>
        <v>405.6</v>
      </c>
      <c r="M408">
        <f t="shared" si="44"/>
        <v>414.2</v>
      </c>
    </row>
    <row r="409" spans="1:13" ht="12">
      <c r="A409">
        <v>2408</v>
      </c>
      <c r="E409">
        <v>350</v>
      </c>
      <c r="F409">
        <v>355.5</v>
      </c>
      <c r="G409" s="20">
        <v>364.1</v>
      </c>
      <c r="H409" s="73"/>
      <c r="I409" s="73"/>
      <c r="J409" s="73"/>
      <c r="K409">
        <f t="shared" si="42"/>
        <v>400</v>
      </c>
      <c r="L409">
        <f t="shared" si="43"/>
        <v>405.5</v>
      </c>
      <c r="M409">
        <f t="shared" si="44"/>
        <v>414.1</v>
      </c>
    </row>
    <row r="410" spans="1:13" ht="12">
      <c r="A410">
        <v>2409</v>
      </c>
      <c r="E410">
        <v>350</v>
      </c>
      <c r="F410">
        <v>355.4</v>
      </c>
      <c r="G410" s="20">
        <v>364</v>
      </c>
      <c r="H410" s="73"/>
      <c r="I410" s="73"/>
      <c r="J410" s="73"/>
      <c r="K410">
        <f t="shared" si="42"/>
        <v>400</v>
      </c>
      <c r="L410">
        <f t="shared" si="43"/>
        <v>405.4</v>
      </c>
      <c r="M410">
        <f t="shared" si="44"/>
        <v>414</v>
      </c>
    </row>
    <row r="411" spans="1:13" ht="12">
      <c r="A411">
        <v>2410</v>
      </c>
      <c r="E411">
        <v>350</v>
      </c>
      <c r="F411">
        <v>355.3</v>
      </c>
      <c r="G411" s="20">
        <v>363.8</v>
      </c>
      <c r="H411" s="73"/>
      <c r="I411" s="73"/>
      <c r="J411" s="73"/>
      <c r="K411">
        <f t="shared" si="42"/>
        <v>400</v>
      </c>
      <c r="L411">
        <f t="shared" si="43"/>
        <v>405.3</v>
      </c>
      <c r="M411">
        <f t="shared" si="44"/>
        <v>413.8</v>
      </c>
    </row>
    <row r="412" spans="1:13" ht="12">
      <c r="A412">
        <v>2411</v>
      </c>
      <c r="E412">
        <v>350</v>
      </c>
      <c r="F412">
        <v>355.1</v>
      </c>
      <c r="G412" s="20">
        <v>363.7</v>
      </c>
      <c r="H412" s="73"/>
      <c r="I412" s="73"/>
      <c r="J412" s="73"/>
      <c r="K412">
        <f t="shared" si="42"/>
        <v>400</v>
      </c>
      <c r="L412">
        <f t="shared" si="43"/>
        <v>405.1</v>
      </c>
      <c r="M412">
        <f t="shared" si="44"/>
        <v>413.7</v>
      </c>
    </row>
    <row r="413" spans="1:13" ht="12">
      <c r="A413">
        <v>2412</v>
      </c>
      <c r="E413">
        <v>350</v>
      </c>
      <c r="F413">
        <v>355</v>
      </c>
      <c r="G413" s="20">
        <v>363.6</v>
      </c>
      <c r="H413" s="73"/>
      <c r="I413" s="73"/>
      <c r="J413" s="73"/>
      <c r="K413">
        <f t="shared" si="42"/>
        <v>400</v>
      </c>
      <c r="L413">
        <f t="shared" si="43"/>
        <v>405</v>
      </c>
      <c r="M413">
        <f t="shared" si="44"/>
        <v>413.6</v>
      </c>
    </row>
    <row r="414" spans="1:13" ht="12">
      <c r="A414">
        <v>2413</v>
      </c>
      <c r="E414">
        <v>350</v>
      </c>
      <c r="F414">
        <v>354.9</v>
      </c>
      <c r="G414" s="20">
        <v>363.5</v>
      </c>
      <c r="H414" s="73"/>
      <c r="I414" s="73"/>
      <c r="J414" s="73"/>
      <c r="K414">
        <f t="shared" si="42"/>
        <v>400</v>
      </c>
      <c r="L414">
        <f t="shared" si="43"/>
        <v>404.9</v>
      </c>
      <c r="M414">
        <f t="shared" si="44"/>
        <v>413.5</v>
      </c>
    </row>
    <row r="415" spans="1:13" ht="12">
      <c r="A415">
        <v>2414</v>
      </c>
      <c r="E415">
        <v>350</v>
      </c>
      <c r="F415">
        <v>354.8</v>
      </c>
      <c r="G415" s="20">
        <v>363.4</v>
      </c>
      <c r="H415" s="73"/>
      <c r="I415" s="73"/>
      <c r="J415" s="73"/>
      <c r="K415">
        <f t="shared" si="42"/>
        <v>400</v>
      </c>
      <c r="L415">
        <f t="shared" si="43"/>
        <v>404.8</v>
      </c>
      <c r="M415">
        <f t="shared" si="44"/>
        <v>413.4</v>
      </c>
    </row>
    <row r="416" spans="1:13" ht="12">
      <c r="A416">
        <v>2415</v>
      </c>
      <c r="E416">
        <v>350</v>
      </c>
      <c r="F416">
        <v>354.7</v>
      </c>
      <c r="G416" s="20">
        <v>363.2</v>
      </c>
      <c r="H416" s="73"/>
      <c r="I416" s="73"/>
      <c r="J416" s="73"/>
      <c r="K416">
        <f t="shared" si="42"/>
        <v>400</v>
      </c>
      <c r="L416">
        <f t="shared" si="43"/>
        <v>404.7</v>
      </c>
      <c r="M416">
        <f t="shared" si="44"/>
        <v>413.2</v>
      </c>
    </row>
    <row r="417" spans="1:13" ht="12">
      <c r="A417">
        <v>2416</v>
      </c>
      <c r="E417">
        <v>350</v>
      </c>
      <c r="F417">
        <v>354.6</v>
      </c>
      <c r="G417" s="20">
        <v>363.1</v>
      </c>
      <c r="H417" s="73"/>
      <c r="I417" s="73"/>
      <c r="J417" s="73"/>
      <c r="K417">
        <f t="shared" si="42"/>
        <v>400</v>
      </c>
      <c r="L417">
        <f t="shared" si="43"/>
        <v>404.6</v>
      </c>
      <c r="M417">
        <f t="shared" si="44"/>
        <v>413.1</v>
      </c>
    </row>
    <row r="418" spans="1:13" ht="12">
      <c r="A418">
        <v>2417</v>
      </c>
      <c r="E418">
        <v>350</v>
      </c>
      <c r="F418">
        <v>354.5</v>
      </c>
      <c r="G418" s="20">
        <v>363</v>
      </c>
      <c r="H418" s="73"/>
      <c r="I418" s="73"/>
      <c r="J418" s="73"/>
      <c r="K418">
        <f t="shared" si="42"/>
        <v>400</v>
      </c>
      <c r="L418">
        <f t="shared" si="43"/>
        <v>404.5</v>
      </c>
      <c r="M418">
        <f t="shared" si="44"/>
        <v>413</v>
      </c>
    </row>
    <row r="419" spans="1:13" ht="12">
      <c r="A419">
        <v>2418</v>
      </c>
      <c r="E419">
        <v>350</v>
      </c>
      <c r="F419">
        <v>354.4</v>
      </c>
      <c r="G419" s="20">
        <v>362.9</v>
      </c>
      <c r="H419" s="73"/>
      <c r="I419" s="73"/>
      <c r="J419" s="73"/>
      <c r="K419">
        <f t="shared" si="42"/>
        <v>400</v>
      </c>
      <c r="L419">
        <f t="shared" si="43"/>
        <v>404.4</v>
      </c>
      <c r="M419">
        <f t="shared" si="44"/>
        <v>412.9</v>
      </c>
    </row>
    <row r="420" spans="1:13" ht="12">
      <c r="A420">
        <v>2419</v>
      </c>
      <c r="E420">
        <v>350</v>
      </c>
      <c r="F420">
        <v>354.3</v>
      </c>
      <c r="G420" s="20">
        <v>362.7</v>
      </c>
      <c r="H420" s="73"/>
      <c r="I420" s="73"/>
      <c r="J420" s="73"/>
      <c r="K420">
        <f t="shared" si="42"/>
        <v>400</v>
      </c>
      <c r="L420">
        <f t="shared" si="43"/>
        <v>404.3</v>
      </c>
      <c r="M420">
        <f t="shared" si="44"/>
        <v>412.7</v>
      </c>
    </row>
    <row r="421" spans="1:13" ht="12">
      <c r="A421">
        <v>2420</v>
      </c>
      <c r="E421">
        <v>350</v>
      </c>
      <c r="F421">
        <v>354.2</v>
      </c>
      <c r="G421" s="20">
        <v>362.6</v>
      </c>
      <c r="H421" s="73"/>
      <c r="I421" s="73"/>
      <c r="J421" s="73"/>
      <c r="K421">
        <f t="shared" si="42"/>
        <v>400</v>
      </c>
      <c r="L421">
        <f t="shared" si="43"/>
        <v>404.2</v>
      </c>
      <c r="M421">
        <f t="shared" si="44"/>
        <v>412.6</v>
      </c>
    </row>
    <row r="422" spans="1:13" ht="12">
      <c r="A422">
        <v>2421</v>
      </c>
      <c r="E422">
        <v>350</v>
      </c>
      <c r="F422">
        <v>354.1</v>
      </c>
      <c r="G422" s="20">
        <v>362.5</v>
      </c>
      <c r="H422" s="73"/>
      <c r="I422" s="73"/>
      <c r="J422" s="73"/>
      <c r="K422">
        <f t="shared" si="42"/>
        <v>400</v>
      </c>
      <c r="L422">
        <f t="shared" si="43"/>
        <v>404.1</v>
      </c>
      <c r="M422">
        <f t="shared" si="44"/>
        <v>412.5</v>
      </c>
    </row>
    <row r="423" spans="1:13" ht="12">
      <c r="A423">
        <v>2422</v>
      </c>
      <c r="E423">
        <v>350</v>
      </c>
      <c r="F423">
        <v>354</v>
      </c>
      <c r="G423" s="20">
        <v>362.4</v>
      </c>
      <c r="H423" s="73"/>
      <c r="I423" s="73"/>
      <c r="J423" s="73"/>
      <c r="K423">
        <f t="shared" si="42"/>
        <v>400</v>
      </c>
      <c r="L423">
        <f t="shared" si="43"/>
        <v>404</v>
      </c>
      <c r="M423">
        <f t="shared" si="44"/>
        <v>412.4</v>
      </c>
    </row>
    <row r="424" spans="1:13" ht="12">
      <c r="A424">
        <v>2423</v>
      </c>
      <c r="E424">
        <v>350</v>
      </c>
      <c r="F424">
        <v>353.9</v>
      </c>
      <c r="G424" s="20">
        <v>362.3</v>
      </c>
      <c r="H424" s="73"/>
      <c r="I424" s="73"/>
      <c r="J424" s="73"/>
      <c r="K424">
        <f t="shared" si="42"/>
        <v>400</v>
      </c>
      <c r="L424">
        <f t="shared" si="43"/>
        <v>403.9</v>
      </c>
      <c r="M424">
        <f t="shared" si="44"/>
        <v>412.3</v>
      </c>
    </row>
    <row r="425" spans="1:13" ht="12">
      <c r="A425">
        <v>2424</v>
      </c>
      <c r="E425">
        <v>350</v>
      </c>
      <c r="F425">
        <v>353.8</v>
      </c>
      <c r="G425" s="20">
        <v>362.1</v>
      </c>
      <c r="H425" s="73"/>
      <c r="I425" s="73"/>
      <c r="J425" s="73"/>
      <c r="K425">
        <f t="shared" si="42"/>
        <v>400</v>
      </c>
      <c r="L425">
        <f t="shared" si="43"/>
        <v>403.8</v>
      </c>
      <c r="M425">
        <f t="shared" si="44"/>
        <v>412.1</v>
      </c>
    </row>
    <row r="426" spans="1:13" ht="12">
      <c r="A426">
        <v>2425</v>
      </c>
      <c r="E426">
        <v>350</v>
      </c>
      <c r="F426">
        <v>353.8</v>
      </c>
      <c r="G426" s="20">
        <v>362</v>
      </c>
      <c r="H426" s="73"/>
      <c r="I426" s="73"/>
      <c r="J426" s="73"/>
      <c r="K426">
        <f t="shared" si="42"/>
        <v>400</v>
      </c>
      <c r="L426">
        <f t="shared" si="43"/>
        <v>403.8</v>
      </c>
      <c r="M426">
        <f t="shared" si="44"/>
        <v>412</v>
      </c>
    </row>
    <row r="427" spans="1:13" ht="12">
      <c r="A427">
        <v>2426</v>
      </c>
      <c r="E427">
        <v>350</v>
      </c>
      <c r="F427">
        <v>353.7</v>
      </c>
      <c r="G427" s="20">
        <v>361.9</v>
      </c>
      <c r="H427" s="73"/>
      <c r="I427" s="73"/>
      <c r="J427" s="73"/>
      <c r="K427">
        <f t="shared" si="42"/>
        <v>400</v>
      </c>
      <c r="L427">
        <f t="shared" si="43"/>
        <v>403.7</v>
      </c>
      <c r="M427">
        <f t="shared" si="44"/>
        <v>411.9</v>
      </c>
    </row>
    <row r="428" spans="1:13" ht="12">
      <c r="A428">
        <v>2427</v>
      </c>
      <c r="E428">
        <v>350</v>
      </c>
      <c r="F428">
        <v>353.6</v>
      </c>
      <c r="G428" s="20">
        <v>361.8</v>
      </c>
      <c r="H428" s="73"/>
      <c r="I428" s="73"/>
      <c r="J428" s="73"/>
      <c r="K428">
        <f t="shared" si="42"/>
        <v>400</v>
      </c>
      <c r="L428">
        <f t="shared" si="43"/>
        <v>403.6</v>
      </c>
      <c r="M428">
        <f t="shared" si="44"/>
        <v>411.8</v>
      </c>
    </row>
    <row r="429" spans="1:13" ht="12">
      <c r="A429">
        <v>2428</v>
      </c>
      <c r="E429">
        <v>350</v>
      </c>
      <c r="F429">
        <v>353.5</v>
      </c>
      <c r="G429" s="20">
        <v>361.7</v>
      </c>
      <c r="H429" s="73"/>
      <c r="I429" s="73"/>
      <c r="J429" s="73"/>
      <c r="K429">
        <f t="shared" si="42"/>
        <v>400</v>
      </c>
      <c r="L429">
        <f t="shared" si="43"/>
        <v>403.5</v>
      </c>
      <c r="M429">
        <f t="shared" si="44"/>
        <v>411.7</v>
      </c>
    </row>
    <row r="430" spans="1:13" ht="12">
      <c r="A430">
        <v>2429</v>
      </c>
      <c r="E430">
        <v>350</v>
      </c>
      <c r="F430">
        <v>353.4</v>
      </c>
      <c r="G430" s="20">
        <v>361.6</v>
      </c>
      <c r="H430" s="73"/>
      <c r="I430" s="73"/>
      <c r="J430" s="73"/>
      <c r="K430">
        <f t="shared" si="42"/>
        <v>400</v>
      </c>
      <c r="L430">
        <f t="shared" si="43"/>
        <v>403.4</v>
      </c>
      <c r="M430">
        <f t="shared" si="44"/>
        <v>411.6</v>
      </c>
    </row>
    <row r="431" spans="1:13" ht="12">
      <c r="A431">
        <v>2430</v>
      </c>
      <c r="E431">
        <v>350</v>
      </c>
      <c r="F431">
        <v>353.3</v>
      </c>
      <c r="G431" s="20">
        <v>361.4</v>
      </c>
      <c r="H431" s="73"/>
      <c r="I431" s="73"/>
      <c r="J431" s="73"/>
      <c r="K431">
        <f t="shared" si="42"/>
        <v>400</v>
      </c>
      <c r="L431">
        <f t="shared" si="43"/>
        <v>403.3</v>
      </c>
      <c r="M431">
        <f t="shared" si="44"/>
        <v>411.4</v>
      </c>
    </row>
    <row r="432" spans="1:13" ht="12">
      <c r="A432">
        <v>2431</v>
      </c>
      <c r="E432">
        <v>350</v>
      </c>
      <c r="F432">
        <v>353.2</v>
      </c>
      <c r="G432" s="20">
        <v>361.3</v>
      </c>
      <c r="H432" s="73"/>
      <c r="I432" s="73"/>
      <c r="J432" s="73"/>
      <c r="K432">
        <f t="shared" si="42"/>
        <v>400</v>
      </c>
      <c r="L432">
        <f t="shared" si="43"/>
        <v>403.2</v>
      </c>
      <c r="M432">
        <f t="shared" si="44"/>
        <v>411.3</v>
      </c>
    </row>
    <row r="433" spans="1:13" ht="12">
      <c r="A433">
        <v>2432</v>
      </c>
      <c r="E433">
        <v>350</v>
      </c>
      <c r="F433">
        <v>353.1</v>
      </c>
      <c r="G433" s="20">
        <v>361.2</v>
      </c>
      <c r="H433" s="73"/>
      <c r="I433" s="73"/>
      <c r="J433" s="73"/>
      <c r="K433">
        <f t="shared" si="42"/>
        <v>400</v>
      </c>
      <c r="L433">
        <f t="shared" si="43"/>
        <v>403.1</v>
      </c>
      <c r="M433">
        <f t="shared" si="44"/>
        <v>411.2</v>
      </c>
    </row>
    <row r="434" spans="1:13" ht="12">
      <c r="A434">
        <v>2433</v>
      </c>
      <c r="E434">
        <v>350</v>
      </c>
      <c r="F434">
        <v>353</v>
      </c>
      <c r="G434" s="20">
        <v>361.1</v>
      </c>
      <c r="H434" s="73"/>
      <c r="I434" s="73"/>
      <c r="J434" s="73"/>
      <c r="K434">
        <f aca="true" t="shared" si="45" ref="K434:K465">E434+50</f>
        <v>400</v>
      </c>
      <c r="L434">
        <f aca="true" t="shared" si="46" ref="L434:L465">F434+50</f>
        <v>403</v>
      </c>
      <c r="M434">
        <f aca="true" t="shared" si="47" ref="M434:M465">G434+50</f>
        <v>411.1</v>
      </c>
    </row>
    <row r="435" spans="1:13" ht="12">
      <c r="A435">
        <v>2434</v>
      </c>
      <c r="E435">
        <v>350</v>
      </c>
      <c r="F435">
        <v>353</v>
      </c>
      <c r="G435" s="20">
        <v>361</v>
      </c>
      <c r="H435" s="73"/>
      <c r="I435" s="73"/>
      <c r="J435" s="73"/>
      <c r="K435">
        <f t="shared" si="45"/>
        <v>400</v>
      </c>
      <c r="L435">
        <f t="shared" si="46"/>
        <v>403</v>
      </c>
      <c r="M435">
        <f t="shared" si="47"/>
        <v>411</v>
      </c>
    </row>
    <row r="436" spans="1:13" ht="12">
      <c r="A436">
        <v>2435</v>
      </c>
      <c r="E436">
        <v>350</v>
      </c>
      <c r="F436">
        <v>352.9</v>
      </c>
      <c r="G436" s="20">
        <v>360.9</v>
      </c>
      <c r="H436" s="73"/>
      <c r="I436" s="73"/>
      <c r="J436" s="73"/>
      <c r="K436">
        <f t="shared" si="45"/>
        <v>400</v>
      </c>
      <c r="L436">
        <f t="shared" si="46"/>
        <v>402.9</v>
      </c>
      <c r="M436">
        <f t="shared" si="47"/>
        <v>410.9</v>
      </c>
    </row>
    <row r="437" spans="1:13" ht="12">
      <c r="A437">
        <v>2436</v>
      </c>
      <c r="E437">
        <v>350</v>
      </c>
      <c r="F437">
        <v>352.8</v>
      </c>
      <c r="G437" s="20">
        <v>360.7</v>
      </c>
      <c r="H437" s="73"/>
      <c r="I437" s="73"/>
      <c r="J437" s="73"/>
      <c r="K437">
        <f t="shared" si="45"/>
        <v>400</v>
      </c>
      <c r="L437">
        <f t="shared" si="46"/>
        <v>402.8</v>
      </c>
      <c r="M437">
        <f t="shared" si="47"/>
        <v>410.7</v>
      </c>
    </row>
    <row r="438" spans="1:13" ht="12">
      <c r="A438">
        <v>2437</v>
      </c>
      <c r="E438">
        <v>350</v>
      </c>
      <c r="F438">
        <v>352.7</v>
      </c>
      <c r="G438" s="20">
        <v>360.6</v>
      </c>
      <c r="H438" s="73"/>
      <c r="I438" s="73"/>
      <c r="J438" s="73"/>
      <c r="K438">
        <f t="shared" si="45"/>
        <v>400</v>
      </c>
      <c r="L438">
        <f t="shared" si="46"/>
        <v>402.7</v>
      </c>
      <c r="M438">
        <f t="shared" si="47"/>
        <v>410.6</v>
      </c>
    </row>
    <row r="439" spans="1:13" ht="12">
      <c r="A439">
        <v>2438</v>
      </c>
      <c r="E439">
        <v>350</v>
      </c>
      <c r="F439">
        <v>352.6</v>
      </c>
      <c r="G439" s="20">
        <v>360.5</v>
      </c>
      <c r="H439" s="73"/>
      <c r="I439" s="73"/>
      <c r="J439" s="73"/>
      <c r="K439">
        <f t="shared" si="45"/>
        <v>400</v>
      </c>
      <c r="L439">
        <f t="shared" si="46"/>
        <v>402.6</v>
      </c>
      <c r="M439">
        <f t="shared" si="47"/>
        <v>410.5</v>
      </c>
    </row>
    <row r="440" spans="1:13" ht="12">
      <c r="A440">
        <v>2439</v>
      </c>
      <c r="E440">
        <v>350</v>
      </c>
      <c r="F440">
        <v>352.6</v>
      </c>
      <c r="G440" s="20">
        <v>360.4</v>
      </c>
      <c r="H440" s="73"/>
      <c r="I440" s="73"/>
      <c r="J440" s="73"/>
      <c r="K440">
        <f t="shared" si="45"/>
        <v>400</v>
      </c>
      <c r="L440">
        <f t="shared" si="46"/>
        <v>402.6</v>
      </c>
      <c r="M440">
        <f t="shared" si="47"/>
        <v>410.4</v>
      </c>
    </row>
    <row r="441" spans="1:13" ht="12">
      <c r="A441">
        <v>2440</v>
      </c>
      <c r="E441">
        <v>350</v>
      </c>
      <c r="F441">
        <v>352.5</v>
      </c>
      <c r="G441" s="20">
        <v>360.3</v>
      </c>
      <c r="H441" s="73"/>
      <c r="I441" s="73"/>
      <c r="J441" s="73"/>
      <c r="K441">
        <f t="shared" si="45"/>
        <v>400</v>
      </c>
      <c r="L441">
        <f t="shared" si="46"/>
        <v>402.5</v>
      </c>
      <c r="M441">
        <f t="shared" si="47"/>
        <v>410.3</v>
      </c>
    </row>
    <row r="442" spans="1:13" ht="12">
      <c r="A442">
        <v>2441</v>
      </c>
      <c r="E442">
        <v>350</v>
      </c>
      <c r="F442">
        <v>352.4</v>
      </c>
      <c r="G442" s="20">
        <v>360.2</v>
      </c>
      <c r="H442" s="73"/>
      <c r="I442" s="73"/>
      <c r="J442" s="73"/>
      <c r="K442">
        <f t="shared" si="45"/>
        <v>400</v>
      </c>
      <c r="L442">
        <f t="shared" si="46"/>
        <v>402.4</v>
      </c>
      <c r="M442">
        <f t="shared" si="47"/>
        <v>410.2</v>
      </c>
    </row>
    <row r="443" spans="1:13" ht="12">
      <c r="A443">
        <v>2442</v>
      </c>
      <c r="E443">
        <v>350</v>
      </c>
      <c r="F443">
        <v>352.3</v>
      </c>
      <c r="G443" s="20">
        <v>360.1</v>
      </c>
      <c r="H443" s="73"/>
      <c r="I443" s="73"/>
      <c r="J443" s="73"/>
      <c r="K443">
        <f t="shared" si="45"/>
        <v>400</v>
      </c>
      <c r="L443">
        <f t="shared" si="46"/>
        <v>402.3</v>
      </c>
      <c r="M443">
        <f t="shared" si="47"/>
        <v>410.1</v>
      </c>
    </row>
    <row r="444" spans="1:13" ht="12">
      <c r="A444">
        <v>2443</v>
      </c>
      <c r="E444">
        <v>350</v>
      </c>
      <c r="F444">
        <v>352.2</v>
      </c>
      <c r="G444" s="20">
        <v>360</v>
      </c>
      <c r="H444" s="73"/>
      <c r="I444" s="73"/>
      <c r="J444" s="73"/>
      <c r="K444">
        <f t="shared" si="45"/>
        <v>400</v>
      </c>
      <c r="L444">
        <f t="shared" si="46"/>
        <v>402.2</v>
      </c>
      <c r="M444">
        <f t="shared" si="47"/>
        <v>410</v>
      </c>
    </row>
    <row r="445" spans="1:13" ht="12">
      <c r="A445">
        <v>2444</v>
      </c>
      <c r="E445">
        <v>350</v>
      </c>
      <c r="F445">
        <v>352.2</v>
      </c>
      <c r="G445" s="20">
        <v>359.8</v>
      </c>
      <c r="H445" s="73"/>
      <c r="I445" s="73"/>
      <c r="J445" s="73"/>
      <c r="K445">
        <f t="shared" si="45"/>
        <v>400</v>
      </c>
      <c r="L445">
        <f t="shared" si="46"/>
        <v>402.2</v>
      </c>
      <c r="M445">
        <f t="shared" si="47"/>
        <v>409.8</v>
      </c>
    </row>
    <row r="446" spans="1:13" ht="12">
      <c r="A446">
        <v>2445</v>
      </c>
      <c r="E446">
        <v>350</v>
      </c>
      <c r="F446">
        <v>352.1</v>
      </c>
      <c r="G446" s="20">
        <v>359.7</v>
      </c>
      <c r="H446" s="73"/>
      <c r="I446" s="73"/>
      <c r="J446" s="73"/>
      <c r="K446">
        <f t="shared" si="45"/>
        <v>400</v>
      </c>
      <c r="L446">
        <f t="shared" si="46"/>
        <v>402.1</v>
      </c>
      <c r="M446">
        <f t="shared" si="47"/>
        <v>409.7</v>
      </c>
    </row>
    <row r="447" spans="1:13" ht="12">
      <c r="A447">
        <v>2446</v>
      </c>
      <c r="E447">
        <v>350</v>
      </c>
      <c r="F447">
        <v>352</v>
      </c>
      <c r="G447" s="20">
        <v>359.6</v>
      </c>
      <c r="H447" s="73"/>
      <c r="I447" s="73"/>
      <c r="J447" s="73"/>
      <c r="K447">
        <f t="shared" si="45"/>
        <v>400</v>
      </c>
      <c r="L447">
        <f t="shared" si="46"/>
        <v>402</v>
      </c>
      <c r="M447">
        <f t="shared" si="47"/>
        <v>409.6</v>
      </c>
    </row>
    <row r="448" spans="1:13" ht="12">
      <c r="A448">
        <v>2447</v>
      </c>
      <c r="E448">
        <v>350</v>
      </c>
      <c r="F448">
        <v>352</v>
      </c>
      <c r="G448" s="20">
        <v>359.5</v>
      </c>
      <c r="H448" s="73"/>
      <c r="I448" s="73"/>
      <c r="J448" s="73"/>
      <c r="K448">
        <f t="shared" si="45"/>
        <v>400</v>
      </c>
      <c r="L448">
        <f t="shared" si="46"/>
        <v>402</v>
      </c>
      <c r="M448">
        <f t="shared" si="47"/>
        <v>409.5</v>
      </c>
    </row>
    <row r="449" spans="1:13" ht="12">
      <c r="A449">
        <v>2448</v>
      </c>
      <c r="E449">
        <v>350</v>
      </c>
      <c r="F449">
        <v>351.9</v>
      </c>
      <c r="G449" s="20">
        <v>359.4</v>
      </c>
      <c r="H449" s="73"/>
      <c r="I449" s="73"/>
      <c r="J449" s="73"/>
      <c r="K449">
        <f t="shared" si="45"/>
        <v>400</v>
      </c>
      <c r="L449">
        <f t="shared" si="46"/>
        <v>401.9</v>
      </c>
      <c r="M449">
        <f t="shared" si="47"/>
        <v>409.4</v>
      </c>
    </row>
    <row r="450" spans="1:13" ht="12">
      <c r="A450">
        <v>2449</v>
      </c>
      <c r="E450">
        <v>350</v>
      </c>
      <c r="F450">
        <v>351.8</v>
      </c>
      <c r="G450" s="20">
        <v>359.3</v>
      </c>
      <c r="H450" s="73"/>
      <c r="I450" s="73"/>
      <c r="J450" s="73"/>
      <c r="K450">
        <f t="shared" si="45"/>
        <v>400</v>
      </c>
      <c r="L450">
        <f t="shared" si="46"/>
        <v>401.8</v>
      </c>
      <c r="M450">
        <f t="shared" si="47"/>
        <v>409.3</v>
      </c>
    </row>
    <row r="451" spans="1:13" ht="12">
      <c r="A451">
        <v>2450</v>
      </c>
      <c r="E451">
        <v>350</v>
      </c>
      <c r="F451">
        <v>351.7</v>
      </c>
      <c r="G451" s="20">
        <v>359.2</v>
      </c>
      <c r="H451" s="73"/>
      <c r="I451" s="73"/>
      <c r="J451" s="73"/>
      <c r="K451">
        <f t="shared" si="45"/>
        <v>400</v>
      </c>
      <c r="L451">
        <f t="shared" si="46"/>
        <v>401.7</v>
      </c>
      <c r="M451">
        <f t="shared" si="47"/>
        <v>409.2</v>
      </c>
    </row>
    <row r="452" spans="1:13" ht="12">
      <c r="A452">
        <v>2451</v>
      </c>
      <c r="E452">
        <v>350</v>
      </c>
      <c r="F452">
        <v>351.7</v>
      </c>
      <c r="G452" s="20">
        <v>359.1</v>
      </c>
      <c r="H452" s="73"/>
      <c r="I452" s="73"/>
      <c r="J452" s="73"/>
      <c r="K452">
        <f t="shared" si="45"/>
        <v>400</v>
      </c>
      <c r="L452">
        <f t="shared" si="46"/>
        <v>401.7</v>
      </c>
      <c r="M452">
        <f t="shared" si="47"/>
        <v>409.1</v>
      </c>
    </row>
    <row r="453" spans="1:13" ht="12">
      <c r="A453">
        <v>2452</v>
      </c>
      <c r="E453">
        <v>350</v>
      </c>
      <c r="F453">
        <v>351.6</v>
      </c>
      <c r="G453" s="20">
        <v>359</v>
      </c>
      <c r="H453" s="73"/>
      <c r="I453" s="73"/>
      <c r="J453" s="73"/>
      <c r="K453">
        <f t="shared" si="45"/>
        <v>400</v>
      </c>
      <c r="L453">
        <f t="shared" si="46"/>
        <v>401.6</v>
      </c>
      <c r="M453">
        <f t="shared" si="47"/>
        <v>409</v>
      </c>
    </row>
    <row r="454" spans="1:13" ht="12">
      <c r="A454">
        <v>2453</v>
      </c>
      <c r="E454">
        <v>350</v>
      </c>
      <c r="F454">
        <v>351.6</v>
      </c>
      <c r="G454" s="20">
        <v>358.9</v>
      </c>
      <c r="H454" s="73"/>
      <c r="I454" s="73"/>
      <c r="J454" s="73"/>
      <c r="K454">
        <f t="shared" si="45"/>
        <v>400</v>
      </c>
      <c r="L454">
        <f t="shared" si="46"/>
        <v>401.6</v>
      </c>
      <c r="M454">
        <f t="shared" si="47"/>
        <v>408.9</v>
      </c>
    </row>
    <row r="455" spans="1:13" ht="12">
      <c r="A455">
        <v>2454</v>
      </c>
      <c r="E455">
        <v>350</v>
      </c>
      <c r="F455">
        <v>351.5</v>
      </c>
      <c r="G455" s="20">
        <v>358.8</v>
      </c>
      <c r="H455" s="73"/>
      <c r="I455" s="73"/>
      <c r="J455" s="73"/>
      <c r="K455">
        <f t="shared" si="45"/>
        <v>400</v>
      </c>
      <c r="L455">
        <f t="shared" si="46"/>
        <v>401.5</v>
      </c>
      <c r="M455">
        <f t="shared" si="47"/>
        <v>408.8</v>
      </c>
    </row>
    <row r="456" spans="1:13" ht="12">
      <c r="A456">
        <v>2455</v>
      </c>
      <c r="E456">
        <v>350</v>
      </c>
      <c r="F456">
        <v>351.4</v>
      </c>
      <c r="G456" s="20">
        <v>358.6</v>
      </c>
      <c r="H456" s="73"/>
      <c r="I456" s="73"/>
      <c r="J456" s="73"/>
      <c r="K456">
        <f t="shared" si="45"/>
        <v>400</v>
      </c>
      <c r="L456">
        <f t="shared" si="46"/>
        <v>401.4</v>
      </c>
      <c r="M456">
        <f t="shared" si="47"/>
        <v>408.6</v>
      </c>
    </row>
    <row r="457" spans="1:13" ht="12">
      <c r="A457">
        <v>2456</v>
      </c>
      <c r="E457">
        <v>350</v>
      </c>
      <c r="F457">
        <v>351.4</v>
      </c>
      <c r="G457" s="20">
        <v>358.5</v>
      </c>
      <c r="H457" s="73"/>
      <c r="I457" s="73"/>
      <c r="J457" s="73"/>
      <c r="K457">
        <f t="shared" si="45"/>
        <v>400</v>
      </c>
      <c r="L457">
        <f t="shared" si="46"/>
        <v>401.4</v>
      </c>
      <c r="M457">
        <f t="shared" si="47"/>
        <v>408.5</v>
      </c>
    </row>
    <row r="458" spans="1:13" ht="12">
      <c r="A458">
        <v>2457</v>
      </c>
      <c r="E458">
        <v>350</v>
      </c>
      <c r="F458">
        <v>351.3</v>
      </c>
      <c r="G458" s="20">
        <v>358.4</v>
      </c>
      <c r="H458" s="73"/>
      <c r="I458" s="73"/>
      <c r="J458" s="73"/>
      <c r="K458">
        <f t="shared" si="45"/>
        <v>400</v>
      </c>
      <c r="L458">
        <f t="shared" si="46"/>
        <v>401.3</v>
      </c>
      <c r="M458">
        <f t="shared" si="47"/>
        <v>408.4</v>
      </c>
    </row>
    <row r="459" spans="1:13" ht="12">
      <c r="A459">
        <v>2458</v>
      </c>
      <c r="E459">
        <v>350</v>
      </c>
      <c r="F459">
        <v>351.3</v>
      </c>
      <c r="G459" s="20">
        <v>358.3</v>
      </c>
      <c r="H459" s="73"/>
      <c r="I459" s="73"/>
      <c r="J459" s="73"/>
      <c r="K459">
        <f t="shared" si="45"/>
        <v>400</v>
      </c>
      <c r="L459">
        <f t="shared" si="46"/>
        <v>401.3</v>
      </c>
      <c r="M459">
        <f t="shared" si="47"/>
        <v>408.3</v>
      </c>
    </row>
    <row r="460" spans="1:13" ht="12">
      <c r="A460">
        <v>2459</v>
      </c>
      <c r="E460">
        <v>350</v>
      </c>
      <c r="F460">
        <v>351.2</v>
      </c>
      <c r="G460" s="20">
        <v>358.2</v>
      </c>
      <c r="H460" s="73"/>
      <c r="I460" s="73"/>
      <c r="J460" s="73"/>
      <c r="K460">
        <f t="shared" si="45"/>
        <v>400</v>
      </c>
      <c r="L460">
        <f t="shared" si="46"/>
        <v>401.2</v>
      </c>
      <c r="M460">
        <f t="shared" si="47"/>
        <v>408.2</v>
      </c>
    </row>
    <row r="461" spans="1:13" ht="12">
      <c r="A461">
        <v>2460</v>
      </c>
      <c r="E461">
        <v>350</v>
      </c>
      <c r="F461">
        <v>351.1</v>
      </c>
      <c r="G461" s="20">
        <v>358.1</v>
      </c>
      <c r="H461" s="73"/>
      <c r="I461" s="73"/>
      <c r="J461" s="73"/>
      <c r="K461">
        <f t="shared" si="45"/>
        <v>400</v>
      </c>
      <c r="L461">
        <f t="shared" si="46"/>
        <v>401.1</v>
      </c>
      <c r="M461">
        <f t="shared" si="47"/>
        <v>408.1</v>
      </c>
    </row>
    <row r="462" spans="1:13" ht="12">
      <c r="A462">
        <v>2461</v>
      </c>
      <c r="E462">
        <v>350</v>
      </c>
      <c r="F462">
        <v>351.1</v>
      </c>
      <c r="G462" s="20">
        <v>358</v>
      </c>
      <c r="H462" s="73"/>
      <c r="I462" s="73"/>
      <c r="J462" s="73"/>
      <c r="K462">
        <f t="shared" si="45"/>
        <v>400</v>
      </c>
      <c r="L462">
        <f t="shared" si="46"/>
        <v>401.1</v>
      </c>
      <c r="M462">
        <f t="shared" si="47"/>
        <v>408</v>
      </c>
    </row>
    <row r="463" spans="1:13" ht="12">
      <c r="A463">
        <v>2462</v>
      </c>
      <c r="E463">
        <v>350</v>
      </c>
      <c r="F463">
        <v>351</v>
      </c>
      <c r="G463" s="20">
        <v>357.9</v>
      </c>
      <c r="H463" s="73"/>
      <c r="I463" s="73"/>
      <c r="J463" s="73"/>
      <c r="K463">
        <f t="shared" si="45"/>
        <v>400</v>
      </c>
      <c r="L463">
        <f t="shared" si="46"/>
        <v>401</v>
      </c>
      <c r="M463">
        <f t="shared" si="47"/>
        <v>407.9</v>
      </c>
    </row>
    <row r="464" spans="1:13" ht="12">
      <c r="A464">
        <v>2463</v>
      </c>
      <c r="E464">
        <v>350</v>
      </c>
      <c r="F464">
        <v>351</v>
      </c>
      <c r="G464" s="20">
        <v>357.8</v>
      </c>
      <c r="H464" s="73"/>
      <c r="I464" s="73"/>
      <c r="J464" s="73"/>
      <c r="K464">
        <f t="shared" si="45"/>
        <v>400</v>
      </c>
      <c r="L464">
        <f t="shared" si="46"/>
        <v>401</v>
      </c>
      <c r="M464">
        <f t="shared" si="47"/>
        <v>407.8</v>
      </c>
    </row>
    <row r="465" spans="1:13" ht="12">
      <c r="A465">
        <v>2464</v>
      </c>
      <c r="E465">
        <v>350</v>
      </c>
      <c r="F465">
        <v>350.9</v>
      </c>
      <c r="G465" s="20">
        <v>357.7</v>
      </c>
      <c r="H465" s="73"/>
      <c r="I465" s="73"/>
      <c r="J465" s="73"/>
      <c r="K465">
        <f t="shared" si="45"/>
        <v>400</v>
      </c>
      <c r="L465">
        <f t="shared" si="46"/>
        <v>400.9</v>
      </c>
      <c r="M465">
        <f t="shared" si="47"/>
        <v>407.7</v>
      </c>
    </row>
    <row r="466" spans="1:13" ht="12">
      <c r="A466">
        <v>2465</v>
      </c>
      <c r="E466">
        <v>350</v>
      </c>
      <c r="F466">
        <v>350.9</v>
      </c>
      <c r="G466" s="20">
        <v>357.6</v>
      </c>
      <c r="H466" s="73"/>
      <c r="I466" s="73"/>
      <c r="J466" s="73"/>
      <c r="K466">
        <f aca="true" t="shared" si="48" ref="K466:K497">E466+50</f>
        <v>400</v>
      </c>
      <c r="L466">
        <f aca="true" t="shared" si="49" ref="L466:L497">F466+50</f>
        <v>400.9</v>
      </c>
      <c r="M466">
        <f aca="true" t="shared" si="50" ref="M466:M497">G466+50</f>
        <v>407.6</v>
      </c>
    </row>
    <row r="467" spans="1:13" ht="12">
      <c r="A467">
        <v>2466</v>
      </c>
      <c r="E467">
        <v>350</v>
      </c>
      <c r="F467">
        <v>350.8</v>
      </c>
      <c r="G467" s="20">
        <v>357.5</v>
      </c>
      <c r="H467" s="73"/>
      <c r="I467" s="73"/>
      <c r="J467" s="73"/>
      <c r="K467">
        <f t="shared" si="48"/>
        <v>400</v>
      </c>
      <c r="L467">
        <f t="shared" si="49"/>
        <v>400.8</v>
      </c>
      <c r="M467">
        <f t="shared" si="50"/>
        <v>407.5</v>
      </c>
    </row>
    <row r="468" spans="1:13" ht="12">
      <c r="A468">
        <v>2467</v>
      </c>
      <c r="E468">
        <v>350</v>
      </c>
      <c r="F468">
        <v>350.8</v>
      </c>
      <c r="G468" s="20">
        <v>357.4</v>
      </c>
      <c r="H468" s="73"/>
      <c r="I468" s="73"/>
      <c r="J468" s="73"/>
      <c r="K468">
        <f t="shared" si="48"/>
        <v>400</v>
      </c>
      <c r="L468">
        <f t="shared" si="49"/>
        <v>400.8</v>
      </c>
      <c r="M468">
        <f t="shared" si="50"/>
        <v>407.4</v>
      </c>
    </row>
    <row r="469" spans="1:13" ht="12">
      <c r="A469">
        <v>2468</v>
      </c>
      <c r="E469">
        <v>350</v>
      </c>
      <c r="F469">
        <v>350.7</v>
      </c>
      <c r="G469" s="20">
        <v>357.3</v>
      </c>
      <c r="H469" s="73"/>
      <c r="I469" s="73"/>
      <c r="J469" s="73"/>
      <c r="K469">
        <f t="shared" si="48"/>
        <v>400</v>
      </c>
      <c r="L469">
        <f t="shared" si="49"/>
        <v>400.7</v>
      </c>
      <c r="M469">
        <f t="shared" si="50"/>
        <v>407.3</v>
      </c>
    </row>
    <row r="470" spans="1:13" ht="12">
      <c r="A470">
        <v>2469</v>
      </c>
      <c r="E470">
        <v>350</v>
      </c>
      <c r="F470">
        <v>350.7</v>
      </c>
      <c r="G470" s="20">
        <v>357.2</v>
      </c>
      <c r="H470" s="73"/>
      <c r="I470" s="73"/>
      <c r="J470" s="73"/>
      <c r="K470">
        <f t="shared" si="48"/>
        <v>400</v>
      </c>
      <c r="L470">
        <f t="shared" si="49"/>
        <v>400.7</v>
      </c>
      <c r="M470">
        <f t="shared" si="50"/>
        <v>407.2</v>
      </c>
    </row>
    <row r="471" spans="1:13" ht="12">
      <c r="A471">
        <v>2470</v>
      </c>
      <c r="E471">
        <v>350</v>
      </c>
      <c r="F471">
        <v>350.7</v>
      </c>
      <c r="G471" s="20">
        <v>357.1</v>
      </c>
      <c r="H471" s="73"/>
      <c r="I471" s="73"/>
      <c r="J471" s="73"/>
      <c r="K471">
        <f t="shared" si="48"/>
        <v>400</v>
      </c>
      <c r="L471">
        <f t="shared" si="49"/>
        <v>400.7</v>
      </c>
      <c r="M471">
        <f t="shared" si="50"/>
        <v>407.1</v>
      </c>
    </row>
    <row r="472" spans="1:13" ht="12">
      <c r="A472">
        <v>2471</v>
      </c>
      <c r="E472">
        <v>350</v>
      </c>
      <c r="F472">
        <v>350.6</v>
      </c>
      <c r="G472" s="20">
        <v>357</v>
      </c>
      <c r="H472" s="73"/>
      <c r="I472" s="73"/>
      <c r="J472" s="73"/>
      <c r="K472">
        <f t="shared" si="48"/>
        <v>400</v>
      </c>
      <c r="L472">
        <f t="shared" si="49"/>
        <v>400.6</v>
      </c>
      <c r="M472">
        <f t="shared" si="50"/>
        <v>407</v>
      </c>
    </row>
    <row r="473" spans="1:13" ht="12">
      <c r="A473">
        <v>2472</v>
      </c>
      <c r="E473">
        <v>350</v>
      </c>
      <c r="F473">
        <v>350.6</v>
      </c>
      <c r="G473" s="20">
        <v>356.9</v>
      </c>
      <c r="H473" s="73"/>
      <c r="I473" s="73"/>
      <c r="J473" s="73"/>
      <c r="K473">
        <f t="shared" si="48"/>
        <v>400</v>
      </c>
      <c r="L473">
        <f t="shared" si="49"/>
        <v>400.6</v>
      </c>
      <c r="M473">
        <f t="shared" si="50"/>
        <v>406.9</v>
      </c>
    </row>
    <row r="474" spans="1:13" ht="12">
      <c r="A474">
        <v>2473</v>
      </c>
      <c r="E474">
        <v>350</v>
      </c>
      <c r="F474">
        <v>350.5</v>
      </c>
      <c r="G474" s="20">
        <v>356.8</v>
      </c>
      <c r="H474" s="73"/>
      <c r="I474" s="73"/>
      <c r="J474" s="73"/>
      <c r="K474">
        <f t="shared" si="48"/>
        <v>400</v>
      </c>
      <c r="L474">
        <f t="shared" si="49"/>
        <v>400.5</v>
      </c>
      <c r="M474">
        <f t="shared" si="50"/>
        <v>406.8</v>
      </c>
    </row>
    <row r="475" spans="1:13" ht="12">
      <c r="A475">
        <v>2474</v>
      </c>
      <c r="E475">
        <v>350</v>
      </c>
      <c r="F475">
        <v>350.5</v>
      </c>
      <c r="G475" s="20">
        <v>356.7</v>
      </c>
      <c r="H475" s="73"/>
      <c r="I475" s="73"/>
      <c r="J475" s="73"/>
      <c r="K475">
        <f t="shared" si="48"/>
        <v>400</v>
      </c>
      <c r="L475">
        <f t="shared" si="49"/>
        <v>400.5</v>
      </c>
      <c r="M475">
        <f t="shared" si="50"/>
        <v>406.7</v>
      </c>
    </row>
    <row r="476" spans="1:13" ht="12">
      <c r="A476">
        <v>2475</v>
      </c>
      <c r="E476">
        <v>350</v>
      </c>
      <c r="F476">
        <v>350.5</v>
      </c>
      <c r="G476" s="20">
        <v>356.6</v>
      </c>
      <c r="H476" s="73"/>
      <c r="I476" s="73"/>
      <c r="J476" s="73"/>
      <c r="K476">
        <f t="shared" si="48"/>
        <v>400</v>
      </c>
      <c r="L476">
        <f t="shared" si="49"/>
        <v>400.5</v>
      </c>
      <c r="M476">
        <f t="shared" si="50"/>
        <v>406.6</v>
      </c>
    </row>
    <row r="477" spans="1:13" ht="12">
      <c r="A477">
        <v>2476</v>
      </c>
      <c r="E477">
        <v>350</v>
      </c>
      <c r="F477">
        <v>350.4</v>
      </c>
      <c r="G477" s="20">
        <v>356.5</v>
      </c>
      <c r="H477" s="73"/>
      <c r="I477" s="73"/>
      <c r="J477" s="73"/>
      <c r="K477">
        <f t="shared" si="48"/>
        <v>400</v>
      </c>
      <c r="L477">
        <f t="shared" si="49"/>
        <v>400.4</v>
      </c>
      <c r="M477">
        <f t="shared" si="50"/>
        <v>406.5</v>
      </c>
    </row>
    <row r="478" spans="1:13" ht="12">
      <c r="A478">
        <v>2477</v>
      </c>
      <c r="E478">
        <v>350</v>
      </c>
      <c r="F478">
        <v>350.4</v>
      </c>
      <c r="G478" s="20">
        <v>356.4</v>
      </c>
      <c r="H478" s="73"/>
      <c r="I478" s="73"/>
      <c r="J478" s="73"/>
      <c r="K478">
        <f t="shared" si="48"/>
        <v>400</v>
      </c>
      <c r="L478">
        <f t="shared" si="49"/>
        <v>400.4</v>
      </c>
      <c r="M478">
        <f t="shared" si="50"/>
        <v>406.4</v>
      </c>
    </row>
    <row r="479" spans="1:13" ht="12">
      <c r="A479">
        <v>2478</v>
      </c>
      <c r="E479">
        <v>350</v>
      </c>
      <c r="F479">
        <v>350.4</v>
      </c>
      <c r="G479" s="20">
        <v>356.3</v>
      </c>
      <c r="H479" s="73"/>
      <c r="I479" s="73"/>
      <c r="J479" s="73"/>
      <c r="K479">
        <f t="shared" si="48"/>
        <v>400</v>
      </c>
      <c r="L479">
        <f t="shared" si="49"/>
        <v>400.4</v>
      </c>
      <c r="M479">
        <f t="shared" si="50"/>
        <v>406.3</v>
      </c>
    </row>
    <row r="480" spans="1:13" ht="12">
      <c r="A480">
        <v>2479</v>
      </c>
      <c r="E480">
        <v>350</v>
      </c>
      <c r="F480">
        <v>350.3</v>
      </c>
      <c r="G480" s="20">
        <v>356.2</v>
      </c>
      <c r="H480" s="73"/>
      <c r="I480" s="73"/>
      <c r="J480" s="73"/>
      <c r="K480">
        <f t="shared" si="48"/>
        <v>400</v>
      </c>
      <c r="L480">
        <f t="shared" si="49"/>
        <v>400.3</v>
      </c>
      <c r="M480">
        <f t="shared" si="50"/>
        <v>406.2</v>
      </c>
    </row>
    <row r="481" spans="1:13" ht="12">
      <c r="A481">
        <v>2480</v>
      </c>
      <c r="E481">
        <v>350</v>
      </c>
      <c r="F481">
        <v>350.3</v>
      </c>
      <c r="G481" s="20">
        <v>356.2</v>
      </c>
      <c r="H481" s="73"/>
      <c r="I481" s="73"/>
      <c r="J481" s="73"/>
      <c r="K481">
        <f t="shared" si="48"/>
        <v>400</v>
      </c>
      <c r="L481">
        <f t="shared" si="49"/>
        <v>400.3</v>
      </c>
      <c r="M481">
        <f t="shared" si="50"/>
        <v>406.2</v>
      </c>
    </row>
    <row r="482" spans="1:13" ht="12">
      <c r="A482">
        <v>2481</v>
      </c>
      <c r="E482">
        <v>350</v>
      </c>
      <c r="F482">
        <v>350.3</v>
      </c>
      <c r="G482" s="20">
        <v>356.1</v>
      </c>
      <c r="H482" s="73"/>
      <c r="I482" s="73"/>
      <c r="J482" s="73"/>
      <c r="K482">
        <f t="shared" si="48"/>
        <v>400</v>
      </c>
      <c r="L482">
        <f t="shared" si="49"/>
        <v>400.3</v>
      </c>
      <c r="M482">
        <f t="shared" si="50"/>
        <v>406.1</v>
      </c>
    </row>
    <row r="483" spans="1:13" ht="12">
      <c r="A483">
        <v>2482</v>
      </c>
      <c r="E483">
        <v>350</v>
      </c>
      <c r="F483">
        <v>350.2</v>
      </c>
      <c r="G483" s="20">
        <v>356</v>
      </c>
      <c r="H483" s="73"/>
      <c r="I483" s="73"/>
      <c r="J483" s="73"/>
      <c r="K483">
        <f t="shared" si="48"/>
        <v>400</v>
      </c>
      <c r="L483">
        <f t="shared" si="49"/>
        <v>400.2</v>
      </c>
      <c r="M483">
        <f t="shared" si="50"/>
        <v>406</v>
      </c>
    </row>
    <row r="484" spans="1:13" ht="12">
      <c r="A484">
        <v>2483</v>
      </c>
      <c r="E484">
        <v>350</v>
      </c>
      <c r="F484">
        <v>350.2</v>
      </c>
      <c r="G484" s="20">
        <v>355.9</v>
      </c>
      <c r="H484" s="73"/>
      <c r="I484" s="73"/>
      <c r="J484" s="73"/>
      <c r="K484">
        <f t="shared" si="48"/>
        <v>400</v>
      </c>
      <c r="L484">
        <f t="shared" si="49"/>
        <v>400.2</v>
      </c>
      <c r="M484">
        <f t="shared" si="50"/>
        <v>405.9</v>
      </c>
    </row>
    <row r="485" spans="1:13" ht="12">
      <c r="A485">
        <v>2484</v>
      </c>
      <c r="E485">
        <v>350</v>
      </c>
      <c r="F485">
        <v>350.2</v>
      </c>
      <c r="G485" s="20">
        <v>355.8</v>
      </c>
      <c r="H485" s="73"/>
      <c r="I485" s="73"/>
      <c r="J485" s="73"/>
      <c r="K485">
        <f t="shared" si="48"/>
        <v>400</v>
      </c>
      <c r="L485">
        <f t="shared" si="49"/>
        <v>400.2</v>
      </c>
      <c r="M485">
        <f t="shared" si="50"/>
        <v>405.8</v>
      </c>
    </row>
    <row r="486" spans="1:13" ht="12">
      <c r="A486">
        <v>2485</v>
      </c>
      <c r="E486">
        <v>350</v>
      </c>
      <c r="F486">
        <v>350.2</v>
      </c>
      <c r="G486" s="20">
        <v>355.7</v>
      </c>
      <c r="H486" s="73"/>
      <c r="I486" s="73"/>
      <c r="J486" s="73"/>
      <c r="K486">
        <f t="shared" si="48"/>
        <v>400</v>
      </c>
      <c r="L486">
        <f t="shared" si="49"/>
        <v>400.2</v>
      </c>
      <c r="M486">
        <f t="shared" si="50"/>
        <v>405.7</v>
      </c>
    </row>
    <row r="487" spans="1:13" ht="12">
      <c r="A487">
        <v>2486</v>
      </c>
      <c r="E487">
        <v>350</v>
      </c>
      <c r="F487">
        <v>350.2</v>
      </c>
      <c r="G487" s="20">
        <v>355.6</v>
      </c>
      <c r="H487" s="73"/>
      <c r="I487" s="73"/>
      <c r="J487" s="73"/>
      <c r="K487">
        <f t="shared" si="48"/>
        <v>400</v>
      </c>
      <c r="L487">
        <f t="shared" si="49"/>
        <v>400.2</v>
      </c>
      <c r="M487">
        <f t="shared" si="50"/>
        <v>405.6</v>
      </c>
    </row>
    <row r="488" spans="1:13" ht="12">
      <c r="A488">
        <v>2487</v>
      </c>
      <c r="E488">
        <v>350</v>
      </c>
      <c r="F488">
        <v>350.1</v>
      </c>
      <c r="G488" s="20">
        <v>355.5</v>
      </c>
      <c r="H488" s="73"/>
      <c r="I488" s="73"/>
      <c r="J488" s="73"/>
      <c r="K488">
        <f t="shared" si="48"/>
        <v>400</v>
      </c>
      <c r="L488">
        <f t="shared" si="49"/>
        <v>400.1</v>
      </c>
      <c r="M488">
        <f t="shared" si="50"/>
        <v>405.5</v>
      </c>
    </row>
    <row r="489" spans="1:13" ht="12">
      <c r="A489">
        <v>2488</v>
      </c>
      <c r="E489">
        <v>350</v>
      </c>
      <c r="F489">
        <v>350.1</v>
      </c>
      <c r="G489" s="20">
        <v>355.4</v>
      </c>
      <c r="H489" s="73"/>
      <c r="I489" s="73"/>
      <c r="J489" s="73"/>
      <c r="K489">
        <f t="shared" si="48"/>
        <v>400</v>
      </c>
      <c r="L489">
        <f t="shared" si="49"/>
        <v>400.1</v>
      </c>
      <c r="M489">
        <f t="shared" si="50"/>
        <v>405.4</v>
      </c>
    </row>
    <row r="490" spans="1:13" ht="12">
      <c r="A490">
        <v>2489</v>
      </c>
      <c r="E490">
        <v>350</v>
      </c>
      <c r="F490">
        <v>350.1</v>
      </c>
      <c r="G490" s="20">
        <v>355.3</v>
      </c>
      <c r="H490" s="73"/>
      <c r="I490" s="73"/>
      <c r="J490" s="73"/>
      <c r="K490">
        <f t="shared" si="48"/>
        <v>400</v>
      </c>
      <c r="L490">
        <f t="shared" si="49"/>
        <v>400.1</v>
      </c>
      <c r="M490">
        <f t="shared" si="50"/>
        <v>405.3</v>
      </c>
    </row>
    <row r="491" spans="1:13" ht="12">
      <c r="A491">
        <v>2490</v>
      </c>
      <c r="E491">
        <v>350</v>
      </c>
      <c r="F491">
        <v>350.1</v>
      </c>
      <c r="G491" s="20">
        <v>355.2</v>
      </c>
      <c r="H491" s="73"/>
      <c r="I491" s="73"/>
      <c r="J491" s="73"/>
      <c r="K491">
        <f t="shared" si="48"/>
        <v>400</v>
      </c>
      <c r="L491">
        <f t="shared" si="49"/>
        <v>400.1</v>
      </c>
      <c r="M491">
        <f t="shared" si="50"/>
        <v>405.2</v>
      </c>
    </row>
    <row r="492" spans="1:13" ht="12">
      <c r="A492">
        <v>2491</v>
      </c>
      <c r="E492">
        <v>350</v>
      </c>
      <c r="F492">
        <v>350.1</v>
      </c>
      <c r="G492" s="20">
        <v>355.2</v>
      </c>
      <c r="H492" s="73"/>
      <c r="I492" s="73"/>
      <c r="J492" s="73"/>
      <c r="K492">
        <f t="shared" si="48"/>
        <v>400</v>
      </c>
      <c r="L492">
        <f t="shared" si="49"/>
        <v>400.1</v>
      </c>
      <c r="M492">
        <f t="shared" si="50"/>
        <v>405.2</v>
      </c>
    </row>
    <row r="493" spans="1:13" ht="12">
      <c r="A493">
        <v>2492</v>
      </c>
      <c r="E493">
        <v>350</v>
      </c>
      <c r="F493">
        <v>350.1</v>
      </c>
      <c r="G493" s="20">
        <v>355.1</v>
      </c>
      <c r="H493" s="73"/>
      <c r="I493" s="73"/>
      <c r="J493" s="73"/>
      <c r="K493">
        <f t="shared" si="48"/>
        <v>400</v>
      </c>
      <c r="L493">
        <f t="shared" si="49"/>
        <v>400.1</v>
      </c>
      <c r="M493">
        <f t="shared" si="50"/>
        <v>405.1</v>
      </c>
    </row>
    <row r="494" spans="1:13" ht="12">
      <c r="A494">
        <v>2493</v>
      </c>
      <c r="E494">
        <v>350</v>
      </c>
      <c r="F494">
        <v>350</v>
      </c>
      <c r="G494" s="20">
        <v>355</v>
      </c>
      <c r="H494" s="73"/>
      <c r="I494" s="73"/>
      <c r="J494" s="73"/>
      <c r="K494">
        <f t="shared" si="48"/>
        <v>400</v>
      </c>
      <c r="L494">
        <f t="shared" si="49"/>
        <v>400</v>
      </c>
      <c r="M494">
        <f t="shared" si="50"/>
        <v>405</v>
      </c>
    </row>
    <row r="495" spans="1:13" ht="12">
      <c r="A495">
        <v>2494</v>
      </c>
      <c r="E495">
        <v>350</v>
      </c>
      <c r="F495">
        <v>350</v>
      </c>
      <c r="G495" s="20">
        <v>354.9</v>
      </c>
      <c r="H495" s="73"/>
      <c r="I495" s="73"/>
      <c r="J495" s="73"/>
      <c r="K495">
        <f t="shared" si="48"/>
        <v>400</v>
      </c>
      <c r="L495">
        <f t="shared" si="49"/>
        <v>400</v>
      </c>
      <c r="M495">
        <f t="shared" si="50"/>
        <v>404.9</v>
      </c>
    </row>
    <row r="496" spans="1:13" ht="12">
      <c r="A496">
        <v>2495</v>
      </c>
      <c r="E496">
        <v>350</v>
      </c>
      <c r="F496">
        <v>350</v>
      </c>
      <c r="G496" s="20">
        <v>354.8</v>
      </c>
      <c r="H496" s="73"/>
      <c r="I496" s="73"/>
      <c r="J496" s="73"/>
      <c r="K496">
        <f t="shared" si="48"/>
        <v>400</v>
      </c>
      <c r="L496">
        <f t="shared" si="49"/>
        <v>400</v>
      </c>
      <c r="M496">
        <f t="shared" si="50"/>
        <v>404.8</v>
      </c>
    </row>
    <row r="497" spans="1:13" ht="12">
      <c r="A497">
        <v>2496</v>
      </c>
      <c r="E497">
        <v>350</v>
      </c>
      <c r="F497">
        <v>350</v>
      </c>
      <c r="G497" s="20">
        <v>354.7</v>
      </c>
      <c r="H497" s="73"/>
      <c r="I497" s="73"/>
      <c r="J497" s="73"/>
      <c r="K497">
        <f t="shared" si="48"/>
        <v>400</v>
      </c>
      <c r="L497">
        <f t="shared" si="49"/>
        <v>400</v>
      </c>
      <c r="M497">
        <f t="shared" si="50"/>
        <v>404.7</v>
      </c>
    </row>
    <row r="498" spans="1:13" ht="12">
      <c r="A498">
        <v>2497</v>
      </c>
      <c r="E498">
        <v>350</v>
      </c>
      <c r="F498">
        <v>350</v>
      </c>
      <c r="G498" s="20">
        <v>354.6</v>
      </c>
      <c r="H498" s="73"/>
      <c r="I498" s="73"/>
      <c r="J498" s="73"/>
      <c r="K498">
        <f aca="true" t="shared" si="51" ref="K498:K529">E498+50</f>
        <v>400</v>
      </c>
      <c r="L498">
        <f aca="true" t="shared" si="52" ref="L498:L529">F498+50</f>
        <v>400</v>
      </c>
      <c r="M498">
        <f aca="true" t="shared" si="53" ref="M498:M529">G498+50</f>
        <v>404.6</v>
      </c>
    </row>
    <row r="499" spans="1:13" ht="12">
      <c r="A499">
        <v>2498</v>
      </c>
      <c r="E499">
        <v>350</v>
      </c>
      <c r="F499">
        <v>350</v>
      </c>
      <c r="G499" s="20">
        <v>354.6</v>
      </c>
      <c r="H499" s="73"/>
      <c r="I499" s="73"/>
      <c r="J499" s="73"/>
      <c r="K499">
        <f t="shared" si="51"/>
        <v>400</v>
      </c>
      <c r="L499">
        <f t="shared" si="52"/>
        <v>400</v>
      </c>
      <c r="M499">
        <f t="shared" si="53"/>
        <v>404.6</v>
      </c>
    </row>
    <row r="500" spans="1:13" ht="12">
      <c r="A500">
        <v>2499</v>
      </c>
      <c r="E500">
        <v>350</v>
      </c>
      <c r="F500">
        <v>350</v>
      </c>
      <c r="G500" s="20">
        <v>354.5</v>
      </c>
      <c r="H500" s="73"/>
      <c r="I500" s="73"/>
      <c r="J500" s="73"/>
      <c r="K500">
        <f t="shared" si="51"/>
        <v>400</v>
      </c>
      <c r="L500">
        <f t="shared" si="52"/>
        <v>400</v>
      </c>
      <c r="M500">
        <f t="shared" si="53"/>
        <v>404.5</v>
      </c>
    </row>
    <row r="501" spans="1:13" ht="12">
      <c r="A501">
        <v>2500</v>
      </c>
      <c r="E501">
        <v>350</v>
      </c>
      <c r="F501">
        <v>350</v>
      </c>
      <c r="G501" s="20">
        <v>354.4</v>
      </c>
      <c r="H501" s="73"/>
      <c r="I501" s="73"/>
      <c r="J501" s="73"/>
      <c r="K501">
        <f t="shared" si="51"/>
        <v>400</v>
      </c>
      <c r="L501">
        <f t="shared" si="52"/>
        <v>400</v>
      </c>
      <c r="M501">
        <f t="shared" si="53"/>
        <v>404.4</v>
      </c>
    </row>
    <row r="502" spans="1:13" ht="12">
      <c r="A502">
        <v>2501</v>
      </c>
      <c r="E502">
        <v>350</v>
      </c>
      <c r="F502">
        <v>350</v>
      </c>
      <c r="G502" s="20">
        <v>354.3</v>
      </c>
      <c r="H502" s="73"/>
      <c r="I502" s="73"/>
      <c r="J502" s="73"/>
      <c r="K502">
        <f t="shared" si="51"/>
        <v>400</v>
      </c>
      <c r="L502">
        <f t="shared" si="52"/>
        <v>400</v>
      </c>
      <c r="M502">
        <f t="shared" si="53"/>
        <v>404.3</v>
      </c>
    </row>
    <row r="503" spans="1:13" ht="12">
      <c r="A503">
        <v>2502</v>
      </c>
      <c r="E503">
        <v>350</v>
      </c>
      <c r="F503">
        <v>350</v>
      </c>
      <c r="G503" s="20">
        <v>354.2</v>
      </c>
      <c r="H503" s="73"/>
      <c r="I503" s="73"/>
      <c r="J503" s="73"/>
      <c r="K503">
        <f t="shared" si="51"/>
        <v>400</v>
      </c>
      <c r="L503">
        <f t="shared" si="52"/>
        <v>400</v>
      </c>
      <c r="M503">
        <f t="shared" si="53"/>
        <v>404.2</v>
      </c>
    </row>
    <row r="504" spans="1:13" ht="12">
      <c r="A504">
        <v>2503</v>
      </c>
      <c r="E504">
        <v>350</v>
      </c>
      <c r="F504">
        <v>350</v>
      </c>
      <c r="G504" s="20">
        <v>354.2</v>
      </c>
      <c r="H504" s="73"/>
      <c r="I504" s="73"/>
      <c r="J504" s="73"/>
      <c r="K504">
        <f t="shared" si="51"/>
        <v>400</v>
      </c>
      <c r="L504">
        <f t="shared" si="52"/>
        <v>400</v>
      </c>
      <c r="M504">
        <f t="shared" si="53"/>
        <v>404.2</v>
      </c>
    </row>
    <row r="505" spans="1:13" ht="12">
      <c r="A505">
        <v>2504</v>
      </c>
      <c r="E505">
        <v>350</v>
      </c>
      <c r="F505">
        <v>350</v>
      </c>
      <c r="G505" s="20">
        <v>354.1</v>
      </c>
      <c r="H505" s="73"/>
      <c r="I505" s="73"/>
      <c r="J505" s="73"/>
      <c r="K505">
        <f t="shared" si="51"/>
        <v>400</v>
      </c>
      <c r="L505">
        <f t="shared" si="52"/>
        <v>400</v>
      </c>
      <c r="M505">
        <f t="shared" si="53"/>
        <v>404.1</v>
      </c>
    </row>
    <row r="506" spans="1:13" ht="12">
      <c r="A506">
        <v>2505</v>
      </c>
      <c r="E506">
        <v>350</v>
      </c>
      <c r="F506">
        <v>350</v>
      </c>
      <c r="G506" s="20">
        <v>354</v>
      </c>
      <c r="H506" s="73"/>
      <c r="I506" s="73"/>
      <c r="J506" s="73"/>
      <c r="K506">
        <f t="shared" si="51"/>
        <v>400</v>
      </c>
      <c r="L506">
        <f t="shared" si="52"/>
        <v>400</v>
      </c>
      <c r="M506">
        <f t="shared" si="53"/>
        <v>404</v>
      </c>
    </row>
    <row r="507" spans="1:13" ht="12">
      <c r="A507">
        <v>2506</v>
      </c>
      <c r="E507">
        <v>350</v>
      </c>
      <c r="F507">
        <v>350</v>
      </c>
      <c r="G507" s="20">
        <v>353.9</v>
      </c>
      <c r="H507" s="73"/>
      <c r="I507" s="73"/>
      <c r="J507" s="73"/>
      <c r="K507">
        <f t="shared" si="51"/>
        <v>400</v>
      </c>
      <c r="L507">
        <f t="shared" si="52"/>
        <v>400</v>
      </c>
      <c r="M507">
        <f t="shared" si="53"/>
        <v>403.9</v>
      </c>
    </row>
    <row r="508" spans="1:13" ht="12">
      <c r="A508">
        <v>2507</v>
      </c>
      <c r="E508">
        <v>350</v>
      </c>
      <c r="F508">
        <v>350</v>
      </c>
      <c r="G508" s="20">
        <v>353.8</v>
      </c>
      <c r="H508" s="73"/>
      <c r="I508" s="73"/>
      <c r="J508" s="73"/>
      <c r="K508">
        <f t="shared" si="51"/>
        <v>400</v>
      </c>
      <c r="L508">
        <f t="shared" si="52"/>
        <v>400</v>
      </c>
      <c r="M508">
        <f t="shared" si="53"/>
        <v>403.8</v>
      </c>
    </row>
    <row r="509" spans="1:13" ht="12">
      <c r="A509">
        <v>2508</v>
      </c>
      <c r="E509">
        <v>350</v>
      </c>
      <c r="F509">
        <v>350</v>
      </c>
      <c r="G509" s="20">
        <v>353.8</v>
      </c>
      <c r="H509" s="73"/>
      <c r="I509" s="73"/>
      <c r="J509" s="73"/>
      <c r="K509">
        <f t="shared" si="51"/>
        <v>400</v>
      </c>
      <c r="L509">
        <f t="shared" si="52"/>
        <v>400</v>
      </c>
      <c r="M509">
        <f t="shared" si="53"/>
        <v>403.8</v>
      </c>
    </row>
    <row r="510" spans="1:13" ht="12">
      <c r="A510">
        <v>2509</v>
      </c>
      <c r="E510">
        <v>350</v>
      </c>
      <c r="F510">
        <v>350</v>
      </c>
      <c r="G510" s="20">
        <v>353.7</v>
      </c>
      <c r="H510" s="73"/>
      <c r="I510" s="73"/>
      <c r="J510" s="73"/>
      <c r="K510">
        <f t="shared" si="51"/>
        <v>400</v>
      </c>
      <c r="L510">
        <f t="shared" si="52"/>
        <v>400</v>
      </c>
      <c r="M510">
        <f t="shared" si="53"/>
        <v>403.7</v>
      </c>
    </row>
    <row r="511" spans="1:13" ht="12">
      <c r="A511">
        <v>2510</v>
      </c>
      <c r="E511">
        <v>350</v>
      </c>
      <c r="F511">
        <v>350</v>
      </c>
      <c r="G511" s="20">
        <v>353.6</v>
      </c>
      <c r="H511" s="73"/>
      <c r="I511" s="73"/>
      <c r="J511" s="73"/>
      <c r="K511">
        <f t="shared" si="51"/>
        <v>400</v>
      </c>
      <c r="L511">
        <f t="shared" si="52"/>
        <v>400</v>
      </c>
      <c r="M511">
        <f t="shared" si="53"/>
        <v>403.6</v>
      </c>
    </row>
    <row r="512" spans="1:13" ht="12">
      <c r="A512">
        <v>2511</v>
      </c>
      <c r="E512">
        <v>350</v>
      </c>
      <c r="F512">
        <v>350</v>
      </c>
      <c r="G512" s="20">
        <v>353.5</v>
      </c>
      <c r="H512" s="73"/>
      <c r="I512" s="73"/>
      <c r="J512" s="73"/>
      <c r="K512">
        <f t="shared" si="51"/>
        <v>400</v>
      </c>
      <c r="L512">
        <f t="shared" si="52"/>
        <v>400</v>
      </c>
      <c r="M512">
        <f t="shared" si="53"/>
        <v>403.5</v>
      </c>
    </row>
    <row r="513" spans="1:13" ht="12">
      <c r="A513">
        <v>2512</v>
      </c>
      <c r="E513">
        <v>350</v>
      </c>
      <c r="F513">
        <v>350</v>
      </c>
      <c r="G513" s="20">
        <v>353.5</v>
      </c>
      <c r="H513" s="73"/>
      <c r="I513" s="73"/>
      <c r="J513" s="73"/>
      <c r="K513">
        <f t="shared" si="51"/>
        <v>400</v>
      </c>
      <c r="L513">
        <f t="shared" si="52"/>
        <v>400</v>
      </c>
      <c r="M513">
        <f t="shared" si="53"/>
        <v>403.5</v>
      </c>
    </row>
    <row r="514" spans="1:13" ht="12">
      <c r="A514">
        <v>2513</v>
      </c>
      <c r="E514">
        <v>350</v>
      </c>
      <c r="F514">
        <v>350</v>
      </c>
      <c r="G514" s="20">
        <v>353.4</v>
      </c>
      <c r="H514" s="73"/>
      <c r="I514" s="73"/>
      <c r="J514" s="73"/>
      <c r="K514">
        <f t="shared" si="51"/>
        <v>400</v>
      </c>
      <c r="L514">
        <f t="shared" si="52"/>
        <v>400</v>
      </c>
      <c r="M514">
        <f t="shared" si="53"/>
        <v>403.4</v>
      </c>
    </row>
    <row r="515" spans="1:13" ht="12">
      <c r="A515">
        <v>2514</v>
      </c>
      <c r="E515">
        <v>350</v>
      </c>
      <c r="F515">
        <v>350</v>
      </c>
      <c r="G515" s="20">
        <v>353.3</v>
      </c>
      <c r="H515" s="73"/>
      <c r="I515" s="73"/>
      <c r="J515" s="73"/>
      <c r="K515">
        <f t="shared" si="51"/>
        <v>400</v>
      </c>
      <c r="L515">
        <f t="shared" si="52"/>
        <v>400</v>
      </c>
      <c r="M515">
        <f t="shared" si="53"/>
        <v>403.3</v>
      </c>
    </row>
    <row r="516" spans="1:13" ht="12">
      <c r="A516">
        <v>2515</v>
      </c>
      <c r="E516">
        <v>350</v>
      </c>
      <c r="F516">
        <v>350</v>
      </c>
      <c r="G516" s="20">
        <v>353.3</v>
      </c>
      <c r="H516" s="73"/>
      <c r="I516" s="73"/>
      <c r="J516" s="73"/>
      <c r="K516">
        <f t="shared" si="51"/>
        <v>400</v>
      </c>
      <c r="L516">
        <f t="shared" si="52"/>
        <v>400</v>
      </c>
      <c r="M516">
        <f t="shared" si="53"/>
        <v>403.3</v>
      </c>
    </row>
    <row r="517" spans="1:13" ht="12">
      <c r="A517">
        <v>2516</v>
      </c>
      <c r="E517">
        <v>350</v>
      </c>
      <c r="F517">
        <v>350</v>
      </c>
      <c r="G517" s="20">
        <v>353.2</v>
      </c>
      <c r="H517" s="73"/>
      <c r="I517" s="73"/>
      <c r="J517" s="73"/>
      <c r="K517">
        <f t="shared" si="51"/>
        <v>400</v>
      </c>
      <c r="L517">
        <f t="shared" si="52"/>
        <v>400</v>
      </c>
      <c r="M517">
        <f t="shared" si="53"/>
        <v>403.2</v>
      </c>
    </row>
    <row r="518" spans="1:13" ht="12">
      <c r="A518">
        <v>2517</v>
      </c>
      <c r="E518">
        <v>350</v>
      </c>
      <c r="F518">
        <v>350</v>
      </c>
      <c r="G518" s="20">
        <v>353.1</v>
      </c>
      <c r="H518" s="73"/>
      <c r="I518" s="73"/>
      <c r="J518" s="73"/>
      <c r="K518">
        <f t="shared" si="51"/>
        <v>400</v>
      </c>
      <c r="L518">
        <f t="shared" si="52"/>
        <v>400</v>
      </c>
      <c r="M518">
        <f t="shared" si="53"/>
        <v>403.1</v>
      </c>
    </row>
    <row r="519" spans="1:13" ht="12">
      <c r="A519">
        <v>2518</v>
      </c>
      <c r="E519">
        <v>350</v>
      </c>
      <c r="F519">
        <v>350</v>
      </c>
      <c r="G519" s="20">
        <v>353</v>
      </c>
      <c r="H519" s="73"/>
      <c r="I519" s="73"/>
      <c r="J519" s="73"/>
      <c r="K519">
        <f t="shared" si="51"/>
        <v>400</v>
      </c>
      <c r="L519">
        <f t="shared" si="52"/>
        <v>400</v>
      </c>
      <c r="M519">
        <f t="shared" si="53"/>
        <v>403</v>
      </c>
    </row>
    <row r="520" spans="1:13" ht="12">
      <c r="A520">
        <v>2519</v>
      </c>
      <c r="E520">
        <v>350</v>
      </c>
      <c r="F520">
        <v>350</v>
      </c>
      <c r="G520" s="20">
        <v>353</v>
      </c>
      <c r="H520" s="73"/>
      <c r="I520" s="73"/>
      <c r="J520" s="73"/>
      <c r="K520">
        <f t="shared" si="51"/>
        <v>400</v>
      </c>
      <c r="L520">
        <f t="shared" si="52"/>
        <v>400</v>
      </c>
      <c r="M520">
        <f t="shared" si="53"/>
        <v>403</v>
      </c>
    </row>
    <row r="521" spans="1:13" ht="12">
      <c r="A521">
        <v>2520</v>
      </c>
      <c r="E521">
        <v>350</v>
      </c>
      <c r="F521">
        <v>350</v>
      </c>
      <c r="G521" s="20">
        <v>352.9</v>
      </c>
      <c r="H521" s="73"/>
      <c r="I521" s="73"/>
      <c r="J521" s="73"/>
      <c r="K521">
        <f t="shared" si="51"/>
        <v>400</v>
      </c>
      <c r="L521">
        <f t="shared" si="52"/>
        <v>400</v>
      </c>
      <c r="M521">
        <f t="shared" si="53"/>
        <v>402.9</v>
      </c>
    </row>
    <row r="522" spans="1:13" ht="12">
      <c r="A522">
        <v>2521</v>
      </c>
      <c r="E522">
        <v>350</v>
      </c>
      <c r="F522">
        <v>350</v>
      </c>
      <c r="G522" s="20">
        <v>352.8</v>
      </c>
      <c r="H522" s="73"/>
      <c r="I522" s="73"/>
      <c r="J522" s="73"/>
      <c r="K522">
        <f t="shared" si="51"/>
        <v>400</v>
      </c>
      <c r="L522">
        <f t="shared" si="52"/>
        <v>400</v>
      </c>
      <c r="M522">
        <f t="shared" si="53"/>
        <v>402.8</v>
      </c>
    </row>
    <row r="523" spans="1:13" ht="12">
      <c r="A523">
        <v>2522</v>
      </c>
      <c r="E523">
        <v>350</v>
      </c>
      <c r="F523">
        <v>350</v>
      </c>
      <c r="G523" s="20">
        <v>352.8</v>
      </c>
      <c r="H523" s="73"/>
      <c r="I523" s="73"/>
      <c r="J523" s="73"/>
      <c r="K523">
        <f t="shared" si="51"/>
        <v>400</v>
      </c>
      <c r="L523">
        <f t="shared" si="52"/>
        <v>400</v>
      </c>
      <c r="M523">
        <f t="shared" si="53"/>
        <v>402.8</v>
      </c>
    </row>
    <row r="524" spans="1:13" ht="12">
      <c r="A524">
        <v>2523</v>
      </c>
      <c r="E524">
        <v>350</v>
      </c>
      <c r="F524">
        <v>350</v>
      </c>
      <c r="G524" s="20">
        <v>352.7</v>
      </c>
      <c r="H524" s="73"/>
      <c r="I524" s="73"/>
      <c r="J524" s="73"/>
      <c r="K524">
        <f t="shared" si="51"/>
        <v>400</v>
      </c>
      <c r="L524">
        <f t="shared" si="52"/>
        <v>400</v>
      </c>
      <c r="M524">
        <f t="shared" si="53"/>
        <v>402.7</v>
      </c>
    </row>
    <row r="525" spans="1:13" ht="12">
      <c r="A525">
        <v>2524</v>
      </c>
      <c r="E525">
        <v>350</v>
      </c>
      <c r="F525">
        <v>350</v>
      </c>
      <c r="G525" s="20">
        <v>352.6</v>
      </c>
      <c r="H525" s="73"/>
      <c r="I525" s="73"/>
      <c r="J525" s="73"/>
      <c r="K525">
        <f t="shared" si="51"/>
        <v>400</v>
      </c>
      <c r="L525">
        <f t="shared" si="52"/>
        <v>400</v>
      </c>
      <c r="M525">
        <f t="shared" si="53"/>
        <v>402.6</v>
      </c>
    </row>
    <row r="526" spans="1:13" ht="12">
      <c r="A526">
        <v>2525</v>
      </c>
      <c r="E526">
        <v>350</v>
      </c>
      <c r="F526">
        <v>350</v>
      </c>
      <c r="G526" s="20">
        <v>352.6</v>
      </c>
      <c r="H526" s="73"/>
      <c r="I526" s="73"/>
      <c r="J526" s="73"/>
      <c r="K526">
        <f t="shared" si="51"/>
        <v>400</v>
      </c>
      <c r="L526">
        <f t="shared" si="52"/>
        <v>400</v>
      </c>
      <c r="M526">
        <f t="shared" si="53"/>
        <v>402.6</v>
      </c>
    </row>
    <row r="527" spans="1:13" ht="12">
      <c r="A527">
        <v>2526</v>
      </c>
      <c r="E527">
        <v>350</v>
      </c>
      <c r="F527">
        <v>350</v>
      </c>
      <c r="G527" s="20">
        <v>352.5</v>
      </c>
      <c r="H527" s="73"/>
      <c r="I527" s="73"/>
      <c r="J527" s="73"/>
      <c r="K527">
        <f t="shared" si="51"/>
        <v>400</v>
      </c>
      <c r="L527">
        <f t="shared" si="52"/>
        <v>400</v>
      </c>
      <c r="M527">
        <f t="shared" si="53"/>
        <v>402.5</v>
      </c>
    </row>
    <row r="528" spans="1:13" ht="12">
      <c r="A528">
        <v>2527</v>
      </c>
      <c r="E528">
        <v>350</v>
      </c>
      <c r="F528">
        <v>350</v>
      </c>
      <c r="G528" s="20">
        <v>352.4</v>
      </c>
      <c r="H528" s="73"/>
      <c r="I528" s="73"/>
      <c r="J528" s="73"/>
      <c r="K528">
        <f t="shared" si="51"/>
        <v>400</v>
      </c>
      <c r="L528">
        <f t="shared" si="52"/>
        <v>400</v>
      </c>
      <c r="M528">
        <f t="shared" si="53"/>
        <v>402.4</v>
      </c>
    </row>
    <row r="529" spans="1:13" ht="12">
      <c r="A529">
        <v>2528</v>
      </c>
      <c r="E529">
        <v>350</v>
      </c>
      <c r="F529">
        <v>350</v>
      </c>
      <c r="G529" s="20">
        <v>352.4</v>
      </c>
      <c r="H529" s="73"/>
      <c r="I529" s="73"/>
      <c r="J529" s="73"/>
      <c r="K529">
        <f t="shared" si="51"/>
        <v>400</v>
      </c>
      <c r="L529">
        <f t="shared" si="52"/>
        <v>400</v>
      </c>
      <c r="M529">
        <f t="shared" si="53"/>
        <v>402.4</v>
      </c>
    </row>
    <row r="530" spans="1:13" ht="12">
      <c r="A530">
        <v>2529</v>
      </c>
      <c r="E530">
        <v>350</v>
      </c>
      <c r="F530">
        <v>350</v>
      </c>
      <c r="G530" s="20">
        <v>352.3</v>
      </c>
      <c r="H530" s="73"/>
      <c r="I530" s="73"/>
      <c r="J530" s="73"/>
      <c r="K530">
        <f aca="true" t="shared" si="54" ref="K530:K561">E530+50</f>
        <v>400</v>
      </c>
      <c r="L530">
        <f aca="true" t="shared" si="55" ref="L530:L561">F530+50</f>
        <v>400</v>
      </c>
      <c r="M530">
        <f aca="true" t="shared" si="56" ref="M530:M561">G530+50</f>
        <v>402.3</v>
      </c>
    </row>
    <row r="531" spans="1:13" ht="12">
      <c r="A531">
        <v>2530</v>
      </c>
      <c r="E531">
        <v>350</v>
      </c>
      <c r="F531">
        <v>350</v>
      </c>
      <c r="G531" s="20">
        <v>352.3</v>
      </c>
      <c r="H531" s="73"/>
      <c r="I531" s="73"/>
      <c r="J531" s="73"/>
      <c r="K531">
        <f t="shared" si="54"/>
        <v>400</v>
      </c>
      <c r="L531">
        <f t="shared" si="55"/>
        <v>400</v>
      </c>
      <c r="M531">
        <f t="shared" si="56"/>
        <v>402.3</v>
      </c>
    </row>
    <row r="532" spans="1:13" ht="12">
      <c r="A532">
        <v>2531</v>
      </c>
      <c r="E532">
        <v>350</v>
      </c>
      <c r="F532">
        <v>350</v>
      </c>
      <c r="G532" s="20">
        <v>352.2</v>
      </c>
      <c r="H532" s="73"/>
      <c r="I532" s="73"/>
      <c r="J532" s="73"/>
      <c r="K532">
        <f t="shared" si="54"/>
        <v>400</v>
      </c>
      <c r="L532">
        <f t="shared" si="55"/>
        <v>400</v>
      </c>
      <c r="M532">
        <f t="shared" si="56"/>
        <v>402.2</v>
      </c>
    </row>
    <row r="533" spans="1:13" ht="12">
      <c r="A533">
        <v>2532</v>
      </c>
      <c r="E533">
        <v>350</v>
      </c>
      <c r="F533">
        <v>350</v>
      </c>
      <c r="G533" s="20">
        <v>352.1</v>
      </c>
      <c r="H533" s="73"/>
      <c r="I533" s="73"/>
      <c r="J533" s="73"/>
      <c r="K533">
        <f t="shared" si="54"/>
        <v>400</v>
      </c>
      <c r="L533">
        <f t="shared" si="55"/>
        <v>400</v>
      </c>
      <c r="M533">
        <f t="shared" si="56"/>
        <v>402.1</v>
      </c>
    </row>
    <row r="534" spans="1:13" ht="12">
      <c r="A534">
        <v>2533</v>
      </c>
      <c r="E534">
        <v>350</v>
      </c>
      <c r="F534">
        <v>350</v>
      </c>
      <c r="G534" s="20">
        <v>352.1</v>
      </c>
      <c r="H534" s="73"/>
      <c r="I534" s="73"/>
      <c r="J534" s="73"/>
      <c r="K534">
        <f t="shared" si="54"/>
        <v>400</v>
      </c>
      <c r="L534">
        <f t="shared" si="55"/>
        <v>400</v>
      </c>
      <c r="M534">
        <f t="shared" si="56"/>
        <v>402.1</v>
      </c>
    </row>
    <row r="535" spans="1:13" ht="12">
      <c r="A535">
        <v>2534</v>
      </c>
      <c r="E535">
        <v>350</v>
      </c>
      <c r="F535">
        <v>350</v>
      </c>
      <c r="G535" s="20">
        <v>352</v>
      </c>
      <c r="H535" s="73"/>
      <c r="I535" s="73"/>
      <c r="J535" s="73"/>
      <c r="K535">
        <f t="shared" si="54"/>
        <v>400</v>
      </c>
      <c r="L535">
        <f t="shared" si="55"/>
        <v>400</v>
      </c>
      <c r="M535">
        <f t="shared" si="56"/>
        <v>402</v>
      </c>
    </row>
    <row r="536" spans="1:13" ht="12">
      <c r="A536">
        <v>2535</v>
      </c>
      <c r="E536">
        <v>350</v>
      </c>
      <c r="F536">
        <v>350</v>
      </c>
      <c r="G536" s="20">
        <v>352</v>
      </c>
      <c r="H536" s="73"/>
      <c r="I536" s="73"/>
      <c r="J536" s="73"/>
      <c r="K536">
        <f t="shared" si="54"/>
        <v>400</v>
      </c>
      <c r="L536">
        <f t="shared" si="55"/>
        <v>400</v>
      </c>
      <c r="M536">
        <f t="shared" si="56"/>
        <v>402</v>
      </c>
    </row>
    <row r="537" spans="1:13" ht="12">
      <c r="A537">
        <v>2536</v>
      </c>
      <c r="E537">
        <v>350</v>
      </c>
      <c r="F537">
        <v>350</v>
      </c>
      <c r="G537" s="20">
        <v>351.9</v>
      </c>
      <c r="H537" s="73"/>
      <c r="I537" s="73"/>
      <c r="J537" s="73"/>
      <c r="K537">
        <f t="shared" si="54"/>
        <v>400</v>
      </c>
      <c r="L537">
        <f t="shared" si="55"/>
        <v>400</v>
      </c>
      <c r="M537">
        <f t="shared" si="56"/>
        <v>401.9</v>
      </c>
    </row>
    <row r="538" spans="1:13" ht="12">
      <c r="A538">
        <v>2537</v>
      </c>
      <c r="E538">
        <v>350</v>
      </c>
      <c r="F538">
        <v>350</v>
      </c>
      <c r="G538" s="20">
        <v>351.8</v>
      </c>
      <c r="H538" s="73"/>
      <c r="I538" s="73"/>
      <c r="J538" s="73"/>
      <c r="K538">
        <f t="shared" si="54"/>
        <v>400</v>
      </c>
      <c r="L538">
        <f t="shared" si="55"/>
        <v>400</v>
      </c>
      <c r="M538">
        <f t="shared" si="56"/>
        <v>401.8</v>
      </c>
    </row>
    <row r="539" spans="1:13" ht="12">
      <c r="A539">
        <v>2538</v>
      </c>
      <c r="E539">
        <v>350</v>
      </c>
      <c r="F539">
        <v>350</v>
      </c>
      <c r="G539" s="20">
        <v>351.8</v>
      </c>
      <c r="H539" s="73"/>
      <c r="I539" s="73"/>
      <c r="J539" s="73"/>
      <c r="K539">
        <f t="shared" si="54"/>
        <v>400</v>
      </c>
      <c r="L539">
        <f t="shared" si="55"/>
        <v>400</v>
      </c>
      <c r="M539">
        <f t="shared" si="56"/>
        <v>401.8</v>
      </c>
    </row>
    <row r="540" spans="1:13" ht="12">
      <c r="A540">
        <v>2539</v>
      </c>
      <c r="E540">
        <v>350</v>
      </c>
      <c r="F540">
        <v>350</v>
      </c>
      <c r="G540" s="20">
        <v>351.7</v>
      </c>
      <c r="H540" s="73"/>
      <c r="I540" s="73"/>
      <c r="J540" s="73"/>
      <c r="K540">
        <f t="shared" si="54"/>
        <v>400</v>
      </c>
      <c r="L540">
        <f t="shared" si="55"/>
        <v>400</v>
      </c>
      <c r="M540">
        <f t="shared" si="56"/>
        <v>401.7</v>
      </c>
    </row>
    <row r="541" spans="1:13" ht="12">
      <c r="A541">
        <v>2540</v>
      </c>
      <c r="E541">
        <v>350</v>
      </c>
      <c r="F541">
        <v>350</v>
      </c>
      <c r="G541" s="20">
        <v>351.7</v>
      </c>
      <c r="H541" s="73"/>
      <c r="I541" s="73"/>
      <c r="J541" s="73"/>
      <c r="K541">
        <f t="shared" si="54"/>
        <v>400</v>
      </c>
      <c r="L541">
        <f t="shared" si="55"/>
        <v>400</v>
      </c>
      <c r="M541">
        <f t="shared" si="56"/>
        <v>401.7</v>
      </c>
    </row>
    <row r="542" spans="1:13" ht="12">
      <c r="A542">
        <v>2541</v>
      </c>
      <c r="E542">
        <v>350</v>
      </c>
      <c r="F542">
        <v>350</v>
      </c>
      <c r="G542" s="20">
        <v>351.6</v>
      </c>
      <c r="H542" s="73"/>
      <c r="I542" s="73"/>
      <c r="J542" s="73"/>
      <c r="K542">
        <f t="shared" si="54"/>
        <v>400</v>
      </c>
      <c r="L542">
        <f t="shared" si="55"/>
        <v>400</v>
      </c>
      <c r="M542">
        <f t="shared" si="56"/>
        <v>401.6</v>
      </c>
    </row>
    <row r="543" spans="1:13" ht="12">
      <c r="A543">
        <v>2542</v>
      </c>
      <c r="E543">
        <v>350</v>
      </c>
      <c r="F543">
        <v>350</v>
      </c>
      <c r="G543" s="20">
        <v>351.6</v>
      </c>
      <c r="H543" s="73"/>
      <c r="I543" s="73"/>
      <c r="J543" s="73"/>
      <c r="K543">
        <f t="shared" si="54"/>
        <v>400</v>
      </c>
      <c r="L543">
        <f t="shared" si="55"/>
        <v>400</v>
      </c>
      <c r="M543">
        <f t="shared" si="56"/>
        <v>401.6</v>
      </c>
    </row>
    <row r="544" spans="1:13" ht="12">
      <c r="A544">
        <v>2543</v>
      </c>
      <c r="E544">
        <v>350</v>
      </c>
      <c r="F544">
        <v>350</v>
      </c>
      <c r="G544" s="20">
        <v>351.5</v>
      </c>
      <c r="H544" s="73"/>
      <c r="I544" s="73"/>
      <c r="J544" s="73"/>
      <c r="K544">
        <f t="shared" si="54"/>
        <v>400</v>
      </c>
      <c r="L544">
        <f t="shared" si="55"/>
        <v>400</v>
      </c>
      <c r="M544">
        <f t="shared" si="56"/>
        <v>401.5</v>
      </c>
    </row>
    <row r="545" spans="1:13" ht="12">
      <c r="A545">
        <v>2544</v>
      </c>
      <c r="E545">
        <v>350</v>
      </c>
      <c r="F545">
        <v>350</v>
      </c>
      <c r="G545" s="20">
        <v>351.5</v>
      </c>
      <c r="H545" s="73"/>
      <c r="I545" s="73"/>
      <c r="J545" s="73"/>
      <c r="K545">
        <f t="shared" si="54"/>
        <v>400</v>
      </c>
      <c r="L545">
        <f t="shared" si="55"/>
        <v>400</v>
      </c>
      <c r="M545">
        <f t="shared" si="56"/>
        <v>401.5</v>
      </c>
    </row>
    <row r="546" spans="1:13" ht="12">
      <c r="A546">
        <v>2545</v>
      </c>
      <c r="E546">
        <v>350</v>
      </c>
      <c r="F546">
        <v>350</v>
      </c>
      <c r="G546" s="20">
        <v>351.4</v>
      </c>
      <c r="H546" s="73"/>
      <c r="I546" s="73"/>
      <c r="J546" s="73"/>
      <c r="K546">
        <f t="shared" si="54"/>
        <v>400</v>
      </c>
      <c r="L546">
        <f t="shared" si="55"/>
        <v>400</v>
      </c>
      <c r="M546">
        <f t="shared" si="56"/>
        <v>401.4</v>
      </c>
    </row>
    <row r="547" spans="1:13" ht="12">
      <c r="A547">
        <v>2546</v>
      </c>
      <c r="E547">
        <v>350</v>
      </c>
      <c r="F547">
        <v>350</v>
      </c>
      <c r="G547" s="20">
        <v>351.4</v>
      </c>
      <c r="H547" s="73"/>
      <c r="I547" s="73"/>
      <c r="J547" s="73"/>
      <c r="K547">
        <f t="shared" si="54"/>
        <v>400</v>
      </c>
      <c r="L547">
        <f t="shared" si="55"/>
        <v>400</v>
      </c>
      <c r="M547">
        <f t="shared" si="56"/>
        <v>401.4</v>
      </c>
    </row>
    <row r="548" spans="1:13" ht="12">
      <c r="A548">
        <v>2547</v>
      </c>
      <c r="E548">
        <v>350</v>
      </c>
      <c r="F548">
        <v>350</v>
      </c>
      <c r="G548" s="20">
        <v>351.3</v>
      </c>
      <c r="H548" s="73"/>
      <c r="I548" s="73"/>
      <c r="J548" s="73"/>
      <c r="K548">
        <f t="shared" si="54"/>
        <v>400</v>
      </c>
      <c r="L548">
        <f t="shared" si="55"/>
        <v>400</v>
      </c>
      <c r="M548">
        <f t="shared" si="56"/>
        <v>401.3</v>
      </c>
    </row>
    <row r="549" spans="1:13" ht="12">
      <c r="A549">
        <v>2548</v>
      </c>
      <c r="E549">
        <v>350</v>
      </c>
      <c r="F549">
        <v>350</v>
      </c>
      <c r="G549" s="20">
        <v>351.3</v>
      </c>
      <c r="H549" s="73"/>
      <c r="I549" s="73"/>
      <c r="J549" s="73"/>
      <c r="K549">
        <f t="shared" si="54"/>
        <v>400</v>
      </c>
      <c r="L549">
        <f t="shared" si="55"/>
        <v>400</v>
      </c>
      <c r="M549">
        <f t="shared" si="56"/>
        <v>401.3</v>
      </c>
    </row>
    <row r="550" spans="1:13" ht="12">
      <c r="A550">
        <v>2549</v>
      </c>
      <c r="E550">
        <v>350</v>
      </c>
      <c r="F550">
        <v>350</v>
      </c>
      <c r="G550" s="20">
        <v>351.2</v>
      </c>
      <c r="H550" s="73"/>
      <c r="I550" s="73"/>
      <c r="J550" s="73"/>
      <c r="K550">
        <f t="shared" si="54"/>
        <v>400</v>
      </c>
      <c r="L550">
        <f t="shared" si="55"/>
        <v>400</v>
      </c>
      <c r="M550">
        <f t="shared" si="56"/>
        <v>401.2</v>
      </c>
    </row>
    <row r="551" spans="1:13" ht="12">
      <c r="A551">
        <v>2550</v>
      </c>
      <c r="E551">
        <v>350</v>
      </c>
      <c r="F551">
        <v>350</v>
      </c>
      <c r="G551" s="20">
        <v>351.2</v>
      </c>
      <c r="H551" s="73"/>
      <c r="I551" s="73"/>
      <c r="J551" s="73"/>
      <c r="K551">
        <f t="shared" si="54"/>
        <v>400</v>
      </c>
      <c r="L551">
        <f t="shared" si="55"/>
        <v>400</v>
      </c>
      <c r="M551">
        <f t="shared" si="56"/>
        <v>401.2</v>
      </c>
    </row>
    <row r="552" spans="1:13" ht="12">
      <c r="A552">
        <v>2551</v>
      </c>
      <c r="E552">
        <v>350</v>
      </c>
      <c r="F552">
        <v>350</v>
      </c>
      <c r="G552" s="20">
        <v>351.1</v>
      </c>
      <c r="H552" s="73"/>
      <c r="I552" s="73"/>
      <c r="J552" s="73"/>
      <c r="K552">
        <f t="shared" si="54"/>
        <v>400</v>
      </c>
      <c r="L552">
        <f t="shared" si="55"/>
        <v>400</v>
      </c>
      <c r="M552">
        <f t="shared" si="56"/>
        <v>401.1</v>
      </c>
    </row>
    <row r="553" spans="1:13" ht="12">
      <c r="A553">
        <v>2552</v>
      </c>
      <c r="E553">
        <v>350</v>
      </c>
      <c r="F553">
        <v>350</v>
      </c>
      <c r="G553" s="20">
        <v>351.1</v>
      </c>
      <c r="H553" s="73"/>
      <c r="I553" s="73"/>
      <c r="J553" s="73"/>
      <c r="K553">
        <f t="shared" si="54"/>
        <v>400</v>
      </c>
      <c r="L553">
        <f t="shared" si="55"/>
        <v>400</v>
      </c>
      <c r="M553">
        <f t="shared" si="56"/>
        <v>401.1</v>
      </c>
    </row>
    <row r="554" spans="1:13" ht="12">
      <c r="A554">
        <v>2553</v>
      </c>
      <c r="E554">
        <v>350</v>
      </c>
      <c r="F554">
        <v>350</v>
      </c>
      <c r="G554" s="20">
        <v>351.1</v>
      </c>
      <c r="H554" s="73"/>
      <c r="I554" s="73"/>
      <c r="J554" s="73"/>
      <c r="K554">
        <f t="shared" si="54"/>
        <v>400</v>
      </c>
      <c r="L554">
        <f t="shared" si="55"/>
        <v>400</v>
      </c>
      <c r="M554">
        <f t="shared" si="56"/>
        <v>401.1</v>
      </c>
    </row>
    <row r="555" spans="1:13" ht="12">
      <c r="A555">
        <v>2554</v>
      </c>
      <c r="E555">
        <v>350</v>
      </c>
      <c r="F555">
        <v>350</v>
      </c>
      <c r="G555" s="20">
        <v>351</v>
      </c>
      <c r="H555" s="73"/>
      <c r="I555" s="73"/>
      <c r="J555" s="73"/>
      <c r="K555">
        <f t="shared" si="54"/>
        <v>400</v>
      </c>
      <c r="L555">
        <f t="shared" si="55"/>
        <v>400</v>
      </c>
      <c r="M555">
        <f t="shared" si="56"/>
        <v>401</v>
      </c>
    </row>
    <row r="556" spans="1:13" ht="12">
      <c r="A556">
        <v>2555</v>
      </c>
      <c r="E556">
        <v>350</v>
      </c>
      <c r="F556">
        <v>350</v>
      </c>
      <c r="G556" s="20">
        <v>351</v>
      </c>
      <c r="H556" s="73"/>
      <c r="I556" s="73"/>
      <c r="J556" s="73"/>
      <c r="K556">
        <f t="shared" si="54"/>
        <v>400</v>
      </c>
      <c r="L556">
        <f t="shared" si="55"/>
        <v>400</v>
      </c>
      <c r="M556">
        <f t="shared" si="56"/>
        <v>401</v>
      </c>
    </row>
    <row r="557" spans="1:13" ht="12">
      <c r="A557">
        <v>2556</v>
      </c>
      <c r="E557">
        <v>350</v>
      </c>
      <c r="F557">
        <v>350</v>
      </c>
      <c r="G557" s="20">
        <v>350.9</v>
      </c>
      <c r="H557" s="73"/>
      <c r="I557" s="73"/>
      <c r="J557" s="73"/>
      <c r="K557">
        <f t="shared" si="54"/>
        <v>400</v>
      </c>
      <c r="L557">
        <f t="shared" si="55"/>
        <v>400</v>
      </c>
      <c r="M557">
        <f t="shared" si="56"/>
        <v>400.9</v>
      </c>
    </row>
    <row r="558" spans="1:13" ht="12">
      <c r="A558">
        <v>2557</v>
      </c>
      <c r="E558">
        <v>350</v>
      </c>
      <c r="F558">
        <v>350</v>
      </c>
      <c r="G558" s="20">
        <v>350.9</v>
      </c>
      <c r="H558" s="73"/>
      <c r="I558" s="73"/>
      <c r="J558" s="73"/>
      <c r="K558">
        <f t="shared" si="54"/>
        <v>400</v>
      </c>
      <c r="L558">
        <f t="shared" si="55"/>
        <v>400</v>
      </c>
      <c r="M558">
        <f t="shared" si="56"/>
        <v>400.9</v>
      </c>
    </row>
    <row r="559" spans="1:13" ht="12">
      <c r="A559">
        <v>2558</v>
      </c>
      <c r="E559">
        <v>350</v>
      </c>
      <c r="F559">
        <v>350</v>
      </c>
      <c r="G559" s="20">
        <v>350.9</v>
      </c>
      <c r="H559" s="73"/>
      <c r="I559" s="73"/>
      <c r="J559" s="73"/>
      <c r="K559">
        <f t="shared" si="54"/>
        <v>400</v>
      </c>
      <c r="L559">
        <f t="shared" si="55"/>
        <v>400</v>
      </c>
      <c r="M559">
        <f t="shared" si="56"/>
        <v>400.9</v>
      </c>
    </row>
    <row r="560" spans="1:13" ht="12">
      <c r="A560">
        <v>2559</v>
      </c>
      <c r="E560">
        <v>350</v>
      </c>
      <c r="F560">
        <v>350</v>
      </c>
      <c r="G560" s="20">
        <v>350.8</v>
      </c>
      <c r="H560" s="73"/>
      <c r="I560" s="73"/>
      <c r="J560" s="73"/>
      <c r="K560">
        <f t="shared" si="54"/>
        <v>400</v>
      </c>
      <c r="L560">
        <f t="shared" si="55"/>
        <v>400</v>
      </c>
      <c r="M560">
        <f t="shared" si="56"/>
        <v>400.8</v>
      </c>
    </row>
    <row r="561" spans="1:13" ht="12">
      <c r="A561">
        <v>2560</v>
      </c>
      <c r="E561">
        <v>350</v>
      </c>
      <c r="F561">
        <v>350</v>
      </c>
      <c r="G561" s="20">
        <v>350.8</v>
      </c>
      <c r="H561" s="73"/>
      <c r="I561" s="73"/>
      <c r="J561" s="73"/>
      <c r="K561">
        <f t="shared" si="54"/>
        <v>400</v>
      </c>
      <c r="L561">
        <f t="shared" si="55"/>
        <v>400</v>
      </c>
      <c r="M561">
        <f t="shared" si="56"/>
        <v>400.8</v>
      </c>
    </row>
    <row r="562" spans="1:13" ht="12">
      <c r="A562">
        <v>2561</v>
      </c>
      <c r="E562">
        <v>350</v>
      </c>
      <c r="F562">
        <v>350</v>
      </c>
      <c r="G562" s="20">
        <v>350.7</v>
      </c>
      <c r="H562" s="73"/>
      <c r="I562" s="73"/>
      <c r="J562" s="73"/>
      <c r="K562">
        <f aca="true" t="shared" si="57" ref="K562:K593">E562+50</f>
        <v>400</v>
      </c>
      <c r="L562">
        <f aca="true" t="shared" si="58" ref="L562:L593">F562+50</f>
        <v>400</v>
      </c>
      <c r="M562">
        <f aca="true" t="shared" si="59" ref="M562:M593">G562+50</f>
        <v>400.7</v>
      </c>
    </row>
    <row r="563" spans="1:13" ht="12">
      <c r="A563">
        <v>2562</v>
      </c>
      <c r="E563">
        <v>350</v>
      </c>
      <c r="F563">
        <v>350</v>
      </c>
      <c r="G563" s="20">
        <v>350.7</v>
      </c>
      <c r="H563" s="73"/>
      <c r="I563" s="73"/>
      <c r="J563" s="73"/>
      <c r="K563">
        <f t="shared" si="57"/>
        <v>400</v>
      </c>
      <c r="L563">
        <f t="shared" si="58"/>
        <v>400</v>
      </c>
      <c r="M563">
        <f t="shared" si="59"/>
        <v>400.7</v>
      </c>
    </row>
    <row r="564" spans="1:13" ht="12">
      <c r="A564">
        <v>2563</v>
      </c>
      <c r="E564">
        <v>350</v>
      </c>
      <c r="F564">
        <v>350</v>
      </c>
      <c r="G564" s="20">
        <v>350.7</v>
      </c>
      <c r="H564" s="73"/>
      <c r="I564" s="73"/>
      <c r="J564" s="73"/>
      <c r="K564">
        <f t="shared" si="57"/>
        <v>400</v>
      </c>
      <c r="L564">
        <f t="shared" si="58"/>
        <v>400</v>
      </c>
      <c r="M564">
        <f t="shared" si="59"/>
        <v>400.7</v>
      </c>
    </row>
    <row r="565" spans="1:13" ht="12">
      <c r="A565">
        <v>2564</v>
      </c>
      <c r="E565">
        <v>350</v>
      </c>
      <c r="F565">
        <v>350</v>
      </c>
      <c r="G565" s="20">
        <v>350.6</v>
      </c>
      <c r="H565" s="73"/>
      <c r="I565" s="73"/>
      <c r="J565" s="73"/>
      <c r="K565">
        <f t="shared" si="57"/>
        <v>400</v>
      </c>
      <c r="L565">
        <f t="shared" si="58"/>
        <v>400</v>
      </c>
      <c r="M565">
        <f t="shared" si="59"/>
        <v>400.6</v>
      </c>
    </row>
    <row r="566" spans="1:13" ht="12">
      <c r="A566">
        <v>2565</v>
      </c>
      <c r="E566">
        <v>350</v>
      </c>
      <c r="F566">
        <v>350</v>
      </c>
      <c r="G566" s="20">
        <v>350.6</v>
      </c>
      <c r="H566" s="73"/>
      <c r="I566" s="73"/>
      <c r="J566" s="73"/>
      <c r="K566">
        <f t="shared" si="57"/>
        <v>400</v>
      </c>
      <c r="L566">
        <f t="shared" si="58"/>
        <v>400</v>
      </c>
      <c r="M566">
        <f t="shared" si="59"/>
        <v>400.6</v>
      </c>
    </row>
    <row r="567" spans="1:13" ht="12">
      <c r="A567">
        <v>2566</v>
      </c>
      <c r="E567">
        <v>350</v>
      </c>
      <c r="F567">
        <v>350</v>
      </c>
      <c r="G567" s="20">
        <v>350.6</v>
      </c>
      <c r="H567" s="73"/>
      <c r="I567" s="73"/>
      <c r="J567" s="73"/>
      <c r="K567">
        <f t="shared" si="57"/>
        <v>400</v>
      </c>
      <c r="L567">
        <f t="shared" si="58"/>
        <v>400</v>
      </c>
      <c r="M567">
        <f t="shared" si="59"/>
        <v>400.6</v>
      </c>
    </row>
    <row r="568" spans="1:13" ht="12">
      <c r="A568">
        <v>2567</v>
      </c>
      <c r="E568">
        <v>350</v>
      </c>
      <c r="F568">
        <v>350</v>
      </c>
      <c r="G568" s="20">
        <v>350.5</v>
      </c>
      <c r="H568" s="73"/>
      <c r="I568" s="73"/>
      <c r="J568" s="73"/>
      <c r="K568">
        <f t="shared" si="57"/>
        <v>400</v>
      </c>
      <c r="L568">
        <f t="shared" si="58"/>
        <v>400</v>
      </c>
      <c r="M568">
        <f t="shared" si="59"/>
        <v>400.5</v>
      </c>
    </row>
    <row r="569" spans="1:13" ht="12">
      <c r="A569">
        <v>2568</v>
      </c>
      <c r="E569">
        <v>350</v>
      </c>
      <c r="F569">
        <v>350</v>
      </c>
      <c r="G569" s="20">
        <v>350.5</v>
      </c>
      <c r="H569" s="73"/>
      <c r="I569" s="73"/>
      <c r="J569" s="73"/>
      <c r="K569">
        <f t="shared" si="57"/>
        <v>400</v>
      </c>
      <c r="L569">
        <f t="shared" si="58"/>
        <v>400</v>
      </c>
      <c r="M569">
        <f t="shared" si="59"/>
        <v>400.5</v>
      </c>
    </row>
    <row r="570" spans="1:13" ht="12">
      <c r="A570">
        <v>2569</v>
      </c>
      <c r="E570">
        <v>350</v>
      </c>
      <c r="F570">
        <v>350</v>
      </c>
      <c r="G570" s="20">
        <v>350.5</v>
      </c>
      <c r="H570" s="73"/>
      <c r="I570" s="73"/>
      <c r="J570" s="73"/>
      <c r="K570">
        <f t="shared" si="57"/>
        <v>400</v>
      </c>
      <c r="L570">
        <f t="shared" si="58"/>
        <v>400</v>
      </c>
      <c r="M570">
        <f t="shared" si="59"/>
        <v>400.5</v>
      </c>
    </row>
    <row r="571" spans="1:13" ht="12">
      <c r="A571">
        <v>2570</v>
      </c>
      <c r="E571">
        <v>350</v>
      </c>
      <c r="F571">
        <v>350</v>
      </c>
      <c r="G571" s="20">
        <v>350.4</v>
      </c>
      <c r="H571" s="73"/>
      <c r="I571" s="73"/>
      <c r="J571" s="73"/>
      <c r="K571">
        <f t="shared" si="57"/>
        <v>400</v>
      </c>
      <c r="L571">
        <f t="shared" si="58"/>
        <v>400</v>
      </c>
      <c r="M571">
        <f t="shared" si="59"/>
        <v>400.4</v>
      </c>
    </row>
    <row r="572" spans="1:13" ht="12">
      <c r="A572">
        <v>2571</v>
      </c>
      <c r="E572">
        <v>350</v>
      </c>
      <c r="F572">
        <v>350</v>
      </c>
      <c r="G572" s="20">
        <v>350.4</v>
      </c>
      <c r="H572" s="73"/>
      <c r="I572" s="73"/>
      <c r="J572" s="73"/>
      <c r="K572">
        <f t="shared" si="57"/>
        <v>400</v>
      </c>
      <c r="L572">
        <f t="shared" si="58"/>
        <v>400</v>
      </c>
      <c r="M572">
        <f t="shared" si="59"/>
        <v>400.4</v>
      </c>
    </row>
    <row r="573" spans="1:13" ht="12">
      <c r="A573">
        <v>2572</v>
      </c>
      <c r="E573">
        <v>350</v>
      </c>
      <c r="F573">
        <v>350</v>
      </c>
      <c r="G573" s="20">
        <v>350.4</v>
      </c>
      <c r="H573" s="73"/>
      <c r="I573" s="73"/>
      <c r="J573" s="73"/>
      <c r="K573">
        <f t="shared" si="57"/>
        <v>400</v>
      </c>
      <c r="L573">
        <f t="shared" si="58"/>
        <v>400</v>
      </c>
      <c r="M573">
        <f t="shared" si="59"/>
        <v>400.4</v>
      </c>
    </row>
    <row r="574" spans="1:13" ht="12">
      <c r="A574">
        <v>2573</v>
      </c>
      <c r="E574">
        <v>350</v>
      </c>
      <c r="F574">
        <v>350</v>
      </c>
      <c r="G574" s="20">
        <v>350.4</v>
      </c>
      <c r="H574" s="73"/>
      <c r="I574" s="73"/>
      <c r="J574" s="73"/>
      <c r="K574">
        <f t="shared" si="57"/>
        <v>400</v>
      </c>
      <c r="L574">
        <f t="shared" si="58"/>
        <v>400</v>
      </c>
      <c r="M574">
        <f t="shared" si="59"/>
        <v>400.4</v>
      </c>
    </row>
    <row r="575" spans="1:13" ht="12">
      <c r="A575">
        <v>2574</v>
      </c>
      <c r="E575">
        <v>350</v>
      </c>
      <c r="F575">
        <v>350</v>
      </c>
      <c r="G575" s="20">
        <v>350.3</v>
      </c>
      <c r="H575" s="73"/>
      <c r="I575" s="73"/>
      <c r="J575" s="73"/>
      <c r="K575">
        <f t="shared" si="57"/>
        <v>400</v>
      </c>
      <c r="L575">
        <f t="shared" si="58"/>
        <v>400</v>
      </c>
      <c r="M575">
        <f t="shared" si="59"/>
        <v>400.3</v>
      </c>
    </row>
    <row r="576" spans="1:13" ht="12">
      <c r="A576">
        <v>2575</v>
      </c>
      <c r="E576">
        <v>350</v>
      </c>
      <c r="F576">
        <v>350</v>
      </c>
      <c r="G576" s="20">
        <v>350.3</v>
      </c>
      <c r="H576" s="73"/>
      <c r="I576" s="73"/>
      <c r="J576" s="73"/>
      <c r="K576">
        <f t="shared" si="57"/>
        <v>400</v>
      </c>
      <c r="L576">
        <f t="shared" si="58"/>
        <v>400</v>
      </c>
      <c r="M576">
        <f t="shared" si="59"/>
        <v>400.3</v>
      </c>
    </row>
    <row r="577" spans="1:13" ht="12">
      <c r="A577">
        <v>2576</v>
      </c>
      <c r="E577">
        <v>350</v>
      </c>
      <c r="F577">
        <v>350</v>
      </c>
      <c r="G577" s="20">
        <v>350.3</v>
      </c>
      <c r="H577" s="73"/>
      <c r="I577" s="73"/>
      <c r="J577" s="73"/>
      <c r="K577">
        <f t="shared" si="57"/>
        <v>400</v>
      </c>
      <c r="L577">
        <f t="shared" si="58"/>
        <v>400</v>
      </c>
      <c r="M577">
        <f t="shared" si="59"/>
        <v>400.3</v>
      </c>
    </row>
    <row r="578" spans="1:13" ht="12">
      <c r="A578">
        <v>2577</v>
      </c>
      <c r="E578">
        <v>350</v>
      </c>
      <c r="F578">
        <v>350</v>
      </c>
      <c r="G578" s="20">
        <v>350.3</v>
      </c>
      <c r="H578" s="73"/>
      <c r="I578" s="73"/>
      <c r="J578" s="73"/>
      <c r="K578">
        <f t="shared" si="57"/>
        <v>400</v>
      </c>
      <c r="L578">
        <f t="shared" si="58"/>
        <v>400</v>
      </c>
      <c r="M578">
        <f t="shared" si="59"/>
        <v>400.3</v>
      </c>
    </row>
    <row r="579" spans="1:13" ht="12">
      <c r="A579">
        <v>2578</v>
      </c>
      <c r="E579">
        <v>350</v>
      </c>
      <c r="F579">
        <v>350</v>
      </c>
      <c r="G579" s="20">
        <v>350.2</v>
      </c>
      <c r="H579" s="73"/>
      <c r="I579" s="73"/>
      <c r="J579" s="73"/>
      <c r="K579">
        <f t="shared" si="57"/>
        <v>400</v>
      </c>
      <c r="L579">
        <f t="shared" si="58"/>
        <v>400</v>
      </c>
      <c r="M579">
        <f t="shared" si="59"/>
        <v>400.2</v>
      </c>
    </row>
    <row r="580" spans="1:13" ht="12">
      <c r="A580">
        <v>2579</v>
      </c>
      <c r="E580">
        <v>350</v>
      </c>
      <c r="F580">
        <v>350</v>
      </c>
      <c r="G580" s="20">
        <v>350.2</v>
      </c>
      <c r="H580" s="73"/>
      <c r="I580" s="73"/>
      <c r="J580" s="73"/>
      <c r="K580">
        <f t="shared" si="57"/>
        <v>400</v>
      </c>
      <c r="L580">
        <f t="shared" si="58"/>
        <v>400</v>
      </c>
      <c r="M580">
        <f t="shared" si="59"/>
        <v>400.2</v>
      </c>
    </row>
    <row r="581" spans="1:13" ht="12">
      <c r="A581">
        <v>2580</v>
      </c>
      <c r="E581">
        <v>350</v>
      </c>
      <c r="F581">
        <v>350</v>
      </c>
      <c r="G581" s="20">
        <v>350.2</v>
      </c>
      <c r="H581" s="73"/>
      <c r="I581" s="73"/>
      <c r="J581" s="73"/>
      <c r="K581">
        <f t="shared" si="57"/>
        <v>400</v>
      </c>
      <c r="L581">
        <f t="shared" si="58"/>
        <v>400</v>
      </c>
      <c r="M581">
        <f t="shared" si="59"/>
        <v>400.2</v>
      </c>
    </row>
    <row r="582" spans="1:13" ht="12">
      <c r="A582">
        <v>2581</v>
      </c>
      <c r="E582">
        <v>350</v>
      </c>
      <c r="F582">
        <v>350</v>
      </c>
      <c r="G582" s="20">
        <v>350.2</v>
      </c>
      <c r="H582" s="73"/>
      <c r="I582" s="73"/>
      <c r="J582" s="73"/>
      <c r="K582">
        <f t="shared" si="57"/>
        <v>400</v>
      </c>
      <c r="L582">
        <f t="shared" si="58"/>
        <v>400</v>
      </c>
      <c r="M582">
        <f t="shared" si="59"/>
        <v>400.2</v>
      </c>
    </row>
    <row r="583" spans="1:13" ht="12">
      <c r="A583">
        <v>2582</v>
      </c>
      <c r="E583">
        <v>350</v>
      </c>
      <c r="F583">
        <v>350</v>
      </c>
      <c r="G583" s="20">
        <v>350.2</v>
      </c>
      <c r="H583" s="73"/>
      <c r="I583" s="73"/>
      <c r="J583" s="73"/>
      <c r="K583">
        <f t="shared" si="57"/>
        <v>400</v>
      </c>
      <c r="L583">
        <f t="shared" si="58"/>
        <v>400</v>
      </c>
      <c r="M583">
        <f t="shared" si="59"/>
        <v>400.2</v>
      </c>
    </row>
    <row r="584" spans="1:13" ht="12">
      <c r="A584">
        <v>2583</v>
      </c>
      <c r="E584">
        <v>350</v>
      </c>
      <c r="F584">
        <v>350</v>
      </c>
      <c r="G584" s="20">
        <v>350.2</v>
      </c>
      <c r="H584" s="73"/>
      <c r="I584" s="73"/>
      <c r="J584" s="73"/>
      <c r="K584">
        <f t="shared" si="57"/>
        <v>400</v>
      </c>
      <c r="L584">
        <f t="shared" si="58"/>
        <v>400</v>
      </c>
      <c r="M584">
        <f t="shared" si="59"/>
        <v>400.2</v>
      </c>
    </row>
    <row r="585" spans="1:13" ht="12">
      <c r="A585">
        <v>2584</v>
      </c>
      <c r="E585">
        <v>350</v>
      </c>
      <c r="F585">
        <v>350</v>
      </c>
      <c r="G585" s="20">
        <v>350.1</v>
      </c>
      <c r="H585" s="73"/>
      <c r="I585" s="73"/>
      <c r="J585" s="73"/>
      <c r="K585">
        <f t="shared" si="57"/>
        <v>400</v>
      </c>
      <c r="L585">
        <f t="shared" si="58"/>
        <v>400</v>
      </c>
      <c r="M585">
        <f t="shared" si="59"/>
        <v>400.1</v>
      </c>
    </row>
    <row r="586" spans="1:13" ht="12">
      <c r="A586">
        <v>2585</v>
      </c>
      <c r="E586">
        <v>350</v>
      </c>
      <c r="F586">
        <v>350</v>
      </c>
      <c r="G586" s="20">
        <v>350.1</v>
      </c>
      <c r="H586" s="73"/>
      <c r="I586" s="73"/>
      <c r="J586" s="73"/>
      <c r="K586">
        <f t="shared" si="57"/>
        <v>400</v>
      </c>
      <c r="L586">
        <f t="shared" si="58"/>
        <v>400</v>
      </c>
      <c r="M586">
        <f t="shared" si="59"/>
        <v>400.1</v>
      </c>
    </row>
    <row r="587" spans="1:13" ht="12">
      <c r="A587">
        <v>2586</v>
      </c>
      <c r="E587">
        <v>350</v>
      </c>
      <c r="F587">
        <v>350</v>
      </c>
      <c r="G587" s="20">
        <v>350.1</v>
      </c>
      <c r="H587" s="73"/>
      <c r="I587" s="73"/>
      <c r="J587" s="73"/>
      <c r="K587">
        <f t="shared" si="57"/>
        <v>400</v>
      </c>
      <c r="L587">
        <f t="shared" si="58"/>
        <v>400</v>
      </c>
      <c r="M587">
        <f t="shared" si="59"/>
        <v>400.1</v>
      </c>
    </row>
    <row r="588" spans="1:13" ht="12">
      <c r="A588">
        <v>2587</v>
      </c>
      <c r="E588">
        <v>350</v>
      </c>
      <c r="F588">
        <v>350</v>
      </c>
      <c r="G588" s="20">
        <v>350.1</v>
      </c>
      <c r="H588" s="73"/>
      <c r="I588" s="73"/>
      <c r="J588" s="73"/>
      <c r="K588">
        <f t="shared" si="57"/>
        <v>400</v>
      </c>
      <c r="L588">
        <f t="shared" si="58"/>
        <v>400</v>
      </c>
      <c r="M588">
        <f t="shared" si="59"/>
        <v>400.1</v>
      </c>
    </row>
    <row r="589" spans="1:13" ht="12">
      <c r="A589">
        <v>2588</v>
      </c>
      <c r="E589">
        <v>350</v>
      </c>
      <c r="F589">
        <v>350</v>
      </c>
      <c r="G589" s="20">
        <v>350.1</v>
      </c>
      <c r="H589" s="73"/>
      <c r="I589" s="73"/>
      <c r="J589" s="73"/>
      <c r="K589">
        <f t="shared" si="57"/>
        <v>400</v>
      </c>
      <c r="L589">
        <f t="shared" si="58"/>
        <v>400</v>
      </c>
      <c r="M589">
        <f t="shared" si="59"/>
        <v>400.1</v>
      </c>
    </row>
    <row r="590" spans="1:13" ht="12">
      <c r="A590">
        <v>2589</v>
      </c>
      <c r="E590">
        <v>350</v>
      </c>
      <c r="F590">
        <v>350</v>
      </c>
      <c r="G590" s="20">
        <v>350.1</v>
      </c>
      <c r="H590" s="73"/>
      <c r="I590" s="73"/>
      <c r="J590" s="73"/>
      <c r="K590">
        <f t="shared" si="57"/>
        <v>400</v>
      </c>
      <c r="L590">
        <f t="shared" si="58"/>
        <v>400</v>
      </c>
      <c r="M590">
        <f t="shared" si="59"/>
        <v>400.1</v>
      </c>
    </row>
    <row r="591" spans="1:13" ht="12">
      <c r="A591">
        <v>2590</v>
      </c>
      <c r="E591">
        <v>350</v>
      </c>
      <c r="F591">
        <v>350</v>
      </c>
      <c r="G591" s="20">
        <v>350.1</v>
      </c>
      <c r="H591" s="73"/>
      <c r="I591" s="73"/>
      <c r="J591" s="73"/>
      <c r="K591">
        <f t="shared" si="57"/>
        <v>400</v>
      </c>
      <c r="L591">
        <f t="shared" si="58"/>
        <v>400</v>
      </c>
      <c r="M591">
        <f t="shared" si="59"/>
        <v>400.1</v>
      </c>
    </row>
    <row r="592" spans="1:13" ht="12">
      <c r="A592">
        <v>2591</v>
      </c>
      <c r="E592">
        <v>350</v>
      </c>
      <c r="F592">
        <v>350</v>
      </c>
      <c r="G592" s="20">
        <v>350</v>
      </c>
      <c r="H592" s="73"/>
      <c r="I592" s="73"/>
      <c r="J592" s="73"/>
      <c r="K592">
        <f t="shared" si="57"/>
        <v>400</v>
      </c>
      <c r="L592">
        <f t="shared" si="58"/>
        <v>400</v>
      </c>
      <c r="M592">
        <f t="shared" si="59"/>
        <v>400</v>
      </c>
    </row>
    <row r="593" spans="1:13" ht="12">
      <c r="A593">
        <v>2592</v>
      </c>
      <c r="E593">
        <v>350</v>
      </c>
      <c r="F593">
        <v>350</v>
      </c>
      <c r="G593" s="20">
        <v>350</v>
      </c>
      <c r="H593" s="73"/>
      <c r="I593" s="73"/>
      <c r="J593" s="73"/>
      <c r="K593">
        <f t="shared" si="57"/>
        <v>400</v>
      </c>
      <c r="L593">
        <f t="shared" si="58"/>
        <v>400</v>
      </c>
      <c r="M593">
        <f t="shared" si="59"/>
        <v>400</v>
      </c>
    </row>
    <row r="594" spans="1:13" ht="12">
      <c r="A594">
        <v>2593</v>
      </c>
      <c r="E594">
        <v>350</v>
      </c>
      <c r="F594">
        <v>350</v>
      </c>
      <c r="G594" s="20">
        <v>350</v>
      </c>
      <c r="H594" s="73"/>
      <c r="I594" s="73"/>
      <c r="J594" s="73"/>
      <c r="K594">
        <f aca="true" t="shared" si="60" ref="K594:K601">E594+50</f>
        <v>400</v>
      </c>
      <c r="L594">
        <f aca="true" t="shared" si="61" ref="L594:L601">F594+50</f>
        <v>400</v>
      </c>
      <c r="M594">
        <f aca="true" t="shared" si="62" ref="M594:M601">G594+50</f>
        <v>400</v>
      </c>
    </row>
    <row r="595" spans="1:13" ht="12">
      <c r="A595">
        <v>2594</v>
      </c>
      <c r="E595">
        <v>350</v>
      </c>
      <c r="F595">
        <v>350</v>
      </c>
      <c r="G595" s="20">
        <v>350</v>
      </c>
      <c r="H595" s="73"/>
      <c r="I595" s="73"/>
      <c r="J595" s="73"/>
      <c r="K595">
        <f t="shared" si="60"/>
        <v>400</v>
      </c>
      <c r="L595">
        <f t="shared" si="61"/>
        <v>400</v>
      </c>
      <c r="M595">
        <f t="shared" si="62"/>
        <v>400</v>
      </c>
    </row>
    <row r="596" spans="1:13" ht="12">
      <c r="A596">
        <v>2595</v>
      </c>
      <c r="E596">
        <v>350</v>
      </c>
      <c r="F596">
        <v>350</v>
      </c>
      <c r="G596" s="20">
        <v>350</v>
      </c>
      <c r="H596" s="73"/>
      <c r="I596" s="73"/>
      <c r="J596" s="73"/>
      <c r="K596">
        <f t="shared" si="60"/>
        <v>400</v>
      </c>
      <c r="L596">
        <f t="shared" si="61"/>
        <v>400</v>
      </c>
      <c r="M596">
        <f t="shared" si="62"/>
        <v>400</v>
      </c>
    </row>
    <row r="597" spans="1:13" ht="12">
      <c r="A597">
        <v>2596</v>
      </c>
      <c r="E597">
        <v>350</v>
      </c>
      <c r="F597">
        <v>350</v>
      </c>
      <c r="G597" s="20">
        <v>350</v>
      </c>
      <c r="H597" s="73"/>
      <c r="I597" s="73"/>
      <c r="J597" s="73"/>
      <c r="K597">
        <f t="shared" si="60"/>
        <v>400</v>
      </c>
      <c r="L597">
        <f t="shared" si="61"/>
        <v>400</v>
      </c>
      <c r="M597">
        <f t="shared" si="62"/>
        <v>400</v>
      </c>
    </row>
    <row r="598" spans="1:13" ht="12">
      <c r="A598">
        <v>2597</v>
      </c>
      <c r="E598">
        <v>350</v>
      </c>
      <c r="F598">
        <v>350</v>
      </c>
      <c r="G598" s="20">
        <v>350</v>
      </c>
      <c r="H598" s="73"/>
      <c r="I598" s="73"/>
      <c r="J598" s="73"/>
      <c r="K598">
        <f t="shared" si="60"/>
        <v>400</v>
      </c>
      <c r="L598">
        <f t="shared" si="61"/>
        <v>400</v>
      </c>
      <c r="M598">
        <f t="shared" si="62"/>
        <v>400</v>
      </c>
    </row>
    <row r="599" spans="1:13" ht="12">
      <c r="A599">
        <v>2598</v>
      </c>
      <c r="E599">
        <v>350</v>
      </c>
      <c r="F599">
        <v>350</v>
      </c>
      <c r="G599" s="20">
        <v>350</v>
      </c>
      <c r="H599" s="73"/>
      <c r="I599" s="73"/>
      <c r="J599" s="73"/>
      <c r="K599">
        <f t="shared" si="60"/>
        <v>400</v>
      </c>
      <c r="L599">
        <f t="shared" si="61"/>
        <v>400</v>
      </c>
      <c r="M599">
        <f t="shared" si="62"/>
        <v>400</v>
      </c>
    </row>
    <row r="600" spans="1:13" ht="12">
      <c r="A600">
        <v>2599</v>
      </c>
      <c r="E600">
        <v>350</v>
      </c>
      <c r="F600">
        <v>350</v>
      </c>
      <c r="G600" s="20">
        <v>350</v>
      </c>
      <c r="H600" s="73"/>
      <c r="I600" s="73"/>
      <c r="J600" s="73"/>
      <c r="K600">
        <f t="shared" si="60"/>
        <v>400</v>
      </c>
      <c r="L600">
        <f t="shared" si="61"/>
        <v>400</v>
      </c>
      <c r="M600">
        <f t="shared" si="62"/>
        <v>400</v>
      </c>
    </row>
    <row r="601" spans="1:13" ht="12">
      <c r="A601">
        <v>2600</v>
      </c>
      <c r="E601">
        <v>350</v>
      </c>
      <c r="F601">
        <v>350</v>
      </c>
      <c r="G601" s="20">
        <v>350</v>
      </c>
      <c r="H601" s="73"/>
      <c r="I601" s="73"/>
      <c r="J601" s="73"/>
      <c r="K601">
        <f t="shared" si="60"/>
        <v>400</v>
      </c>
      <c r="L601">
        <f t="shared" si="61"/>
        <v>400</v>
      </c>
      <c r="M601">
        <f t="shared" si="62"/>
        <v>400</v>
      </c>
    </row>
  </sheetData>
  <mergeCells count="1">
    <mergeCell ref="P4:R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601"/>
  <sheetViews>
    <sheetView workbookViewId="0" topLeftCell="A1">
      <selection activeCell="C6" sqref="C6"/>
    </sheetView>
  </sheetViews>
  <sheetFormatPr defaultColWidth="11.421875" defaultRowHeight="12.75"/>
  <cols>
    <col min="1" max="8" width="8.8515625" style="0" customWidth="1"/>
    <col min="9" max="9" width="21.8515625" style="0" bestFit="1" customWidth="1"/>
    <col min="10" max="16384" width="8.8515625" style="0" customWidth="1"/>
  </cols>
  <sheetData>
    <row r="2" spans="1:6" ht="15">
      <c r="A2" s="150" t="s">
        <v>73</v>
      </c>
      <c r="B2" s="150"/>
      <c r="C2" s="150"/>
      <c r="D2" s="150"/>
      <c r="E2" s="150"/>
      <c r="F2" s="150"/>
    </row>
    <row r="4" spans="1:4" ht="12">
      <c r="A4" s="49" t="s">
        <v>48</v>
      </c>
      <c r="B4" s="49"/>
      <c r="C4" s="49"/>
      <c r="D4" s="49"/>
    </row>
    <row r="5" spans="1:12" ht="12">
      <c r="A5" s="70" t="s">
        <v>141</v>
      </c>
      <c r="B5" s="70" t="s">
        <v>149</v>
      </c>
      <c r="C5" s="70" t="s">
        <v>150</v>
      </c>
      <c r="D5" s="70" t="s">
        <v>151</v>
      </c>
      <c r="E5" s="70" t="s">
        <v>124</v>
      </c>
      <c r="F5" s="70" t="s">
        <v>125</v>
      </c>
      <c r="G5" s="70" t="s">
        <v>126</v>
      </c>
      <c r="I5" s="6"/>
      <c r="J5" s="70" t="s">
        <v>124</v>
      </c>
      <c r="K5" s="70" t="s">
        <v>125</v>
      </c>
      <c r="L5" s="70" t="s">
        <v>126</v>
      </c>
    </row>
    <row r="6" spans="1:12" ht="12">
      <c r="A6">
        <v>2005</v>
      </c>
      <c r="B6">
        <v>14.06</v>
      </c>
      <c r="C6">
        <v>14.06</v>
      </c>
      <c r="D6">
        <v>14.06</v>
      </c>
      <c r="E6">
        <v>14.06</v>
      </c>
      <c r="F6">
        <v>14.06</v>
      </c>
      <c r="G6">
        <v>14.06</v>
      </c>
      <c r="I6" s="49" t="s">
        <v>152</v>
      </c>
      <c r="J6">
        <f>MAX(E6:E601)</f>
        <v>14.61</v>
      </c>
      <c r="K6">
        <f>MAX(F6:F601)</f>
        <v>14.65</v>
      </c>
      <c r="L6">
        <f>MAX(G6:G601)</f>
        <v>14.68</v>
      </c>
    </row>
    <row r="7" spans="1:12" ht="12">
      <c r="A7">
        <v>2006</v>
      </c>
      <c r="B7">
        <v>14.07</v>
      </c>
      <c r="C7">
        <v>14.07</v>
      </c>
      <c r="D7">
        <v>14.07</v>
      </c>
      <c r="E7">
        <v>14.07</v>
      </c>
      <c r="F7">
        <v>14.07</v>
      </c>
      <c r="G7">
        <v>14.07</v>
      </c>
      <c r="I7" s="49" t="s">
        <v>153</v>
      </c>
      <c r="J7">
        <f>MIN(E6:E601)</f>
        <v>14.06</v>
      </c>
      <c r="K7">
        <f>MIN(F6:F601)</f>
        <v>14.06</v>
      </c>
      <c r="L7">
        <f>MIN(G6:G601)</f>
        <v>14.06</v>
      </c>
    </row>
    <row r="8" spans="1:12" ht="12">
      <c r="A8">
        <v>2007</v>
      </c>
      <c r="B8">
        <v>14.09</v>
      </c>
      <c r="C8">
        <v>14.09</v>
      </c>
      <c r="D8">
        <v>14.09</v>
      </c>
      <c r="E8">
        <v>14.09</v>
      </c>
      <c r="F8">
        <v>14.09</v>
      </c>
      <c r="G8">
        <v>14.09</v>
      </c>
      <c r="I8" s="49" t="s">
        <v>50</v>
      </c>
      <c r="J8" s="49">
        <f aca="true" t="shared" si="0" ref="J8:L9">J6-13.1</f>
        <v>1.5099999999999998</v>
      </c>
      <c r="K8" s="49">
        <f t="shared" si="0"/>
        <v>1.5500000000000007</v>
      </c>
      <c r="L8" s="49">
        <f t="shared" si="0"/>
        <v>1.58</v>
      </c>
    </row>
    <row r="9" spans="1:12" ht="12">
      <c r="A9">
        <v>2008</v>
      </c>
      <c r="B9">
        <v>14.11</v>
      </c>
      <c r="C9">
        <v>14.1</v>
      </c>
      <c r="D9">
        <v>14.09</v>
      </c>
      <c r="E9">
        <v>14.11</v>
      </c>
      <c r="F9">
        <v>14.11</v>
      </c>
      <c r="G9">
        <v>14.11</v>
      </c>
      <c r="I9" s="49" t="s">
        <v>153</v>
      </c>
      <c r="J9">
        <f t="shared" si="0"/>
        <v>0.9600000000000009</v>
      </c>
      <c r="K9">
        <f t="shared" si="0"/>
        <v>0.9600000000000009</v>
      </c>
      <c r="L9">
        <f t="shared" si="0"/>
        <v>0.9600000000000009</v>
      </c>
    </row>
    <row r="10" spans="1:7" ht="12">
      <c r="A10">
        <v>2009</v>
      </c>
      <c r="B10">
        <v>14.12</v>
      </c>
      <c r="C10">
        <v>14.12</v>
      </c>
      <c r="D10">
        <v>14.11</v>
      </c>
      <c r="E10">
        <v>14.12</v>
      </c>
      <c r="F10">
        <v>14.12</v>
      </c>
      <c r="G10">
        <v>14.12</v>
      </c>
    </row>
    <row r="11" spans="1:7" ht="12">
      <c r="A11">
        <v>2010</v>
      </c>
      <c r="B11">
        <v>14.13</v>
      </c>
      <c r="C11">
        <v>14.13</v>
      </c>
      <c r="D11">
        <v>14.12</v>
      </c>
      <c r="E11">
        <v>14.13</v>
      </c>
      <c r="F11">
        <v>14.13</v>
      </c>
      <c r="G11">
        <v>14.13</v>
      </c>
    </row>
    <row r="12" spans="1:7" ht="12">
      <c r="A12">
        <v>2011</v>
      </c>
      <c r="B12">
        <v>14.14</v>
      </c>
      <c r="C12">
        <v>14.14</v>
      </c>
      <c r="D12">
        <v>14.13</v>
      </c>
      <c r="E12">
        <v>14.15</v>
      </c>
      <c r="F12">
        <v>14.15</v>
      </c>
      <c r="G12">
        <v>14.15</v>
      </c>
    </row>
    <row r="13" spans="1:7" ht="12">
      <c r="A13">
        <v>2012</v>
      </c>
      <c r="B13">
        <v>14.15</v>
      </c>
      <c r="C13">
        <v>14.15</v>
      </c>
      <c r="D13">
        <v>14.14</v>
      </c>
      <c r="E13">
        <v>14.15</v>
      </c>
      <c r="F13">
        <v>14.15</v>
      </c>
      <c r="G13">
        <v>14.15</v>
      </c>
    </row>
    <row r="14" spans="1:7" ht="12">
      <c r="A14">
        <v>2013</v>
      </c>
      <c r="B14">
        <v>14.17</v>
      </c>
      <c r="C14">
        <v>14.16</v>
      </c>
      <c r="D14">
        <v>14.15</v>
      </c>
      <c r="E14">
        <v>14.17</v>
      </c>
      <c r="F14">
        <v>14.17</v>
      </c>
      <c r="G14">
        <v>14.17</v>
      </c>
    </row>
    <row r="15" spans="1:7" ht="12">
      <c r="A15">
        <v>2014</v>
      </c>
      <c r="B15">
        <v>14.18</v>
      </c>
      <c r="C15">
        <v>14.17</v>
      </c>
      <c r="D15">
        <v>14.16</v>
      </c>
      <c r="E15">
        <v>14.18</v>
      </c>
      <c r="F15">
        <v>14.18</v>
      </c>
      <c r="G15">
        <v>14.18</v>
      </c>
    </row>
    <row r="16" spans="1:7" ht="12">
      <c r="A16">
        <v>2015</v>
      </c>
      <c r="B16">
        <v>14.19</v>
      </c>
      <c r="C16">
        <v>14.18</v>
      </c>
      <c r="D16">
        <v>14.17</v>
      </c>
      <c r="E16">
        <v>14.19</v>
      </c>
      <c r="F16">
        <v>14.19</v>
      </c>
      <c r="G16">
        <v>14.19</v>
      </c>
    </row>
    <row r="17" spans="1:7" ht="12">
      <c r="A17">
        <v>2016</v>
      </c>
      <c r="B17">
        <v>14.2</v>
      </c>
      <c r="C17">
        <v>14.19</v>
      </c>
      <c r="D17">
        <v>14.18</v>
      </c>
      <c r="E17">
        <v>14.2</v>
      </c>
      <c r="F17">
        <v>14.2</v>
      </c>
      <c r="G17">
        <v>14.2</v>
      </c>
    </row>
    <row r="18" spans="1:7" ht="12">
      <c r="A18">
        <v>2017</v>
      </c>
      <c r="B18">
        <v>14.21</v>
      </c>
      <c r="C18">
        <v>14.2</v>
      </c>
      <c r="D18">
        <v>14.19</v>
      </c>
      <c r="E18">
        <v>14.21</v>
      </c>
      <c r="F18">
        <v>14.21</v>
      </c>
      <c r="G18">
        <v>14.21</v>
      </c>
    </row>
    <row r="19" spans="1:7" ht="12">
      <c r="A19">
        <v>2018</v>
      </c>
      <c r="B19">
        <v>14.23</v>
      </c>
      <c r="C19">
        <v>14.21</v>
      </c>
      <c r="D19">
        <v>14.19</v>
      </c>
      <c r="E19">
        <v>14.22</v>
      </c>
      <c r="F19">
        <v>14.22</v>
      </c>
      <c r="G19">
        <v>14.22</v>
      </c>
    </row>
    <row r="20" spans="1:7" ht="12">
      <c r="A20">
        <v>2019</v>
      </c>
      <c r="B20">
        <v>14.24</v>
      </c>
      <c r="C20">
        <v>14.22</v>
      </c>
      <c r="D20">
        <v>14.2</v>
      </c>
      <c r="E20">
        <v>14.24</v>
      </c>
      <c r="F20">
        <v>14.24</v>
      </c>
      <c r="G20">
        <v>14.24</v>
      </c>
    </row>
    <row r="21" spans="1:7" ht="12">
      <c r="A21">
        <v>2020</v>
      </c>
      <c r="B21">
        <v>14.25</v>
      </c>
      <c r="C21">
        <v>14.23</v>
      </c>
      <c r="D21">
        <v>14.21</v>
      </c>
      <c r="E21">
        <v>14.25</v>
      </c>
      <c r="F21">
        <v>14.25</v>
      </c>
      <c r="G21">
        <v>14.25</v>
      </c>
    </row>
    <row r="22" spans="1:7" ht="12">
      <c r="A22">
        <v>2021</v>
      </c>
      <c r="B22">
        <v>14.26</v>
      </c>
      <c r="C22">
        <v>14.24</v>
      </c>
      <c r="D22">
        <v>14.22</v>
      </c>
      <c r="E22">
        <v>14.26</v>
      </c>
      <c r="F22">
        <v>14.26</v>
      </c>
      <c r="G22">
        <v>14.26</v>
      </c>
    </row>
    <row r="23" spans="1:7" ht="12">
      <c r="A23">
        <v>2022</v>
      </c>
      <c r="B23">
        <v>14.27</v>
      </c>
      <c r="C23">
        <v>14.25</v>
      </c>
      <c r="D23">
        <v>14.23</v>
      </c>
      <c r="E23">
        <v>14.27</v>
      </c>
      <c r="F23">
        <v>14.27</v>
      </c>
      <c r="G23">
        <v>14.27</v>
      </c>
    </row>
    <row r="24" spans="1:7" ht="12">
      <c r="A24">
        <v>2023</v>
      </c>
      <c r="B24">
        <v>14.28</v>
      </c>
      <c r="C24">
        <v>14.26</v>
      </c>
      <c r="D24">
        <v>14.23</v>
      </c>
      <c r="E24">
        <v>14.28</v>
      </c>
      <c r="F24">
        <v>14.28</v>
      </c>
      <c r="G24">
        <v>14.28</v>
      </c>
    </row>
    <row r="25" spans="1:7" ht="12">
      <c r="A25">
        <v>2024</v>
      </c>
      <c r="B25">
        <v>14.29</v>
      </c>
      <c r="C25">
        <v>14.27</v>
      </c>
      <c r="D25">
        <v>14.24</v>
      </c>
      <c r="E25">
        <v>14.28</v>
      </c>
      <c r="F25">
        <v>14.28</v>
      </c>
      <c r="G25">
        <v>14.28</v>
      </c>
    </row>
    <row r="26" spans="1:7" ht="12">
      <c r="A26">
        <v>2025</v>
      </c>
      <c r="B26">
        <v>14.3</v>
      </c>
      <c r="C26">
        <v>14.28</v>
      </c>
      <c r="D26">
        <v>14.25</v>
      </c>
      <c r="E26">
        <v>14.3</v>
      </c>
      <c r="F26">
        <v>14.3</v>
      </c>
      <c r="G26">
        <v>14.3</v>
      </c>
    </row>
    <row r="27" spans="1:7" ht="12">
      <c r="A27">
        <v>2026</v>
      </c>
      <c r="B27">
        <v>14.3</v>
      </c>
      <c r="C27">
        <v>14.29</v>
      </c>
      <c r="D27">
        <v>14.25</v>
      </c>
      <c r="E27">
        <v>14.3</v>
      </c>
      <c r="F27">
        <v>14.3</v>
      </c>
      <c r="G27">
        <v>14.3</v>
      </c>
    </row>
    <row r="28" spans="1:7" ht="12">
      <c r="A28">
        <v>2027</v>
      </c>
      <c r="B28">
        <v>14.31</v>
      </c>
      <c r="C28">
        <v>14.3</v>
      </c>
      <c r="D28">
        <v>14.26</v>
      </c>
      <c r="E28">
        <v>14.31</v>
      </c>
      <c r="F28">
        <v>14.31</v>
      </c>
      <c r="G28">
        <v>14.31</v>
      </c>
    </row>
    <row r="29" spans="1:7" ht="12">
      <c r="A29">
        <v>2028</v>
      </c>
      <c r="B29">
        <v>14.32</v>
      </c>
      <c r="C29">
        <v>14.31</v>
      </c>
      <c r="D29">
        <v>14.27</v>
      </c>
      <c r="E29">
        <v>14.32</v>
      </c>
      <c r="F29">
        <v>14.32</v>
      </c>
      <c r="G29">
        <v>14.32</v>
      </c>
    </row>
    <row r="30" spans="1:7" ht="12">
      <c r="A30">
        <v>2029</v>
      </c>
      <c r="B30">
        <v>14.33</v>
      </c>
      <c r="C30">
        <v>14.31</v>
      </c>
      <c r="D30">
        <v>14.28</v>
      </c>
      <c r="E30">
        <v>14.33</v>
      </c>
      <c r="F30">
        <v>14.33</v>
      </c>
      <c r="G30">
        <v>14.33</v>
      </c>
    </row>
    <row r="31" spans="1:7" ht="12">
      <c r="A31">
        <v>2030</v>
      </c>
      <c r="B31">
        <v>14.34</v>
      </c>
      <c r="C31">
        <v>14.32</v>
      </c>
      <c r="D31">
        <v>14.28</v>
      </c>
      <c r="E31">
        <v>14.34</v>
      </c>
      <c r="F31">
        <v>14.34</v>
      </c>
      <c r="G31">
        <v>14.34</v>
      </c>
    </row>
    <row r="32" spans="1:7" ht="12">
      <c r="A32">
        <v>2031</v>
      </c>
      <c r="B32">
        <v>14.35</v>
      </c>
      <c r="C32">
        <v>14.33</v>
      </c>
      <c r="D32">
        <v>14.29</v>
      </c>
      <c r="E32">
        <v>14.35</v>
      </c>
      <c r="F32">
        <v>14.35</v>
      </c>
      <c r="G32">
        <v>14.35</v>
      </c>
    </row>
    <row r="33" spans="1:7" ht="12">
      <c r="A33">
        <v>2032</v>
      </c>
      <c r="B33">
        <v>14.35</v>
      </c>
      <c r="C33">
        <v>14.34</v>
      </c>
      <c r="D33">
        <v>14.29</v>
      </c>
      <c r="E33">
        <v>14.35</v>
      </c>
      <c r="F33">
        <v>14.35</v>
      </c>
      <c r="G33">
        <v>14.35</v>
      </c>
    </row>
    <row r="34" spans="1:7" ht="12">
      <c r="A34">
        <v>2033</v>
      </c>
      <c r="B34">
        <v>14.36</v>
      </c>
      <c r="C34">
        <v>14.35</v>
      </c>
      <c r="D34">
        <v>14.3</v>
      </c>
      <c r="E34">
        <v>14.36</v>
      </c>
      <c r="F34">
        <v>14.36</v>
      </c>
      <c r="G34">
        <v>14.36</v>
      </c>
    </row>
    <row r="35" spans="1:7" ht="12">
      <c r="A35">
        <v>2034</v>
      </c>
      <c r="B35">
        <v>14.36</v>
      </c>
      <c r="C35">
        <v>14.35</v>
      </c>
      <c r="D35">
        <v>14.31</v>
      </c>
      <c r="E35">
        <v>14.36</v>
      </c>
      <c r="F35">
        <v>14.36</v>
      </c>
      <c r="G35">
        <v>14.36</v>
      </c>
    </row>
    <row r="36" spans="1:7" ht="12">
      <c r="A36">
        <v>2035</v>
      </c>
      <c r="B36">
        <v>14.37</v>
      </c>
      <c r="C36">
        <v>14.36</v>
      </c>
      <c r="D36">
        <v>14.31</v>
      </c>
      <c r="E36">
        <v>14.37</v>
      </c>
      <c r="F36">
        <v>14.37</v>
      </c>
      <c r="G36">
        <v>14.37</v>
      </c>
    </row>
    <row r="37" spans="1:7" ht="12">
      <c r="A37">
        <v>2036</v>
      </c>
      <c r="B37">
        <v>14.38</v>
      </c>
      <c r="C37">
        <v>14.37</v>
      </c>
      <c r="D37">
        <v>14.32</v>
      </c>
      <c r="E37">
        <v>14.37</v>
      </c>
      <c r="F37">
        <v>14.37</v>
      </c>
      <c r="G37">
        <v>14.37</v>
      </c>
    </row>
    <row r="38" spans="1:7" ht="12">
      <c r="A38">
        <v>2037</v>
      </c>
      <c r="B38">
        <v>14.38</v>
      </c>
      <c r="C38">
        <v>14.37</v>
      </c>
      <c r="D38">
        <v>14.32</v>
      </c>
      <c r="E38">
        <v>14.38</v>
      </c>
      <c r="F38">
        <v>14.38</v>
      </c>
      <c r="G38">
        <v>14.38</v>
      </c>
    </row>
    <row r="39" spans="1:7" ht="12">
      <c r="A39">
        <v>2038</v>
      </c>
      <c r="B39">
        <v>14.39</v>
      </c>
      <c r="C39">
        <v>14.38</v>
      </c>
      <c r="D39">
        <v>14.33</v>
      </c>
      <c r="E39">
        <v>14.39</v>
      </c>
      <c r="F39">
        <v>14.39</v>
      </c>
      <c r="G39">
        <v>14.39</v>
      </c>
    </row>
    <row r="40" spans="1:7" ht="12">
      <c r="A40">
        <v>2039</v>
      </c>
      <c r="B40">
        <v>14.39</v>
      </c>
      <c r="C40">
        <v>14.39</v>
      </c>
      <c r="D40">
        <v>14.33</v>
      </c>
      <c r="E40">
        <v>14.39</v>
      </c>
      <c r="F40">
        <v>14.39</v>
      </c>
      <c r="G40">
        <v>14.39</v>
      </c>
    </row>
    <row r="41" spans="1:7" ht="12">
      <c r="A41">
        <v>2040</v>
      </c>
      <c r="B41">
        <v>14.4</v>
      </c>
      <c r="C41">
        <v>14.39</v>
      </c>
      <c r="D41">
        <v>14.34</v>
      </c>
      <c r="E41">
        <v>14.4</v>
      </c>
      <c r="F41">
        <v>14.4</v>
      </c>
      <c r="G41">
        <v>14.4</v>
      </c>
    </row>
    <row r="42" spans="1:7" ht="12">
      <c r="A42">
        <v>2041</v>
      </c>
      <c r="B42">
        <v>14.4</v>
      </c>
      <c r="C42">
        <v>14.4</v>
      </c>
      <c r="D42">
        <v>14.34</v>
      </c>
      <c r="E42">
        <v>14.4</v>
      </c>
      <c r="F42">
        <v>14.4</v>
      </c>
      <c r="G42">
        <v>14.4</v>
      </c>
    </row>
    <row r="43" spans="1:7" ht="12">
      <c r="A43">
        <v>2042</v>
      </c>
      <c r="B43">
        <v>14.41</v>
      </c>
      <c r="C43">
        <v>14.4</v>
      </c>
      <c r="D43">
        <v>14.35</v>
      </c>
      <c r="E43">
        <v>14.41</v>
      </c>
      <c r="F43">
        <v>14.41</v>
      </c>
      <c r="G43">
        <v>14.41</v>
      </c>
    </row>
    <row r="44" spans="1:7" ht="12">
      <c r="A44">
        <v>2043</v>
      </c>
      <c r="B44">
        <v>14.42</v>
      </c>
      <c r="C44">
        <v>14.41</v>
      </c>
      <c r="D44">
        <v>14.35</v>
      </c>
      <c r="E44">
        <v>14.41</v>
      </c>
      <c r="F44">
        <v>14.41</v>
      </c>
      <c r="G44">
        <v>14.41</v>
      </c>
    </row>
    <row r="45" spans="1:7" ht="12">
      <c r="A45">
        <v>2044</v>
      </c>
      <c r="B45">
        <v>14.42</v>
      </c>
      <c r="C45">
        <v>14.41</v>
      </c>
      <c r="D45">
        <v>14.36</v>
      </c>
      <c r="E45">
        <v>14.42</v>
      </c>
      <c r="F45">
        <v>14.42</v>
      </c>
      <c r="G45">
        <v>14.42</v>
      </c>
    </row>
    <row r="46" spans="1:7" ht="12">
      <c r="A46">
        <v>2045</v>
      </c>
      <c r="B46">
        <v>14.42</v>
      </c>
      <c r="C46">
        <v>14.42</v>
      </c>
      <c r="D46">
        <v>14.36</v>
      </c>
      <c r="E46">
        <v>14.42</v>
      </c>
      <c r="F46">
        <v>14.42</v>
      </c>
      <c r="G46">
        <v>14.42</v>
      </c>
    </row>
    <row r="47" spans="1:7" ht="12">
      <c r="A47">
        <v>2046</v>
      </c>
      <c r="B47">
        <v>14.43</v>
      </c>
      <c r="C47">
        <v>14.42</v>
      </c>
      <c r="D47">
        <v>14.37</v>
      </c>
      <c r="E47">
        <v>14.42</v>
      </c>
      <c r="F47">
        <v>14.42</v>
      </c>
      <c r="G47">
        <v>14.42</v>
      </c>
    </row>
    <row r="48" spans="1:7" ht="12">
      <c r="A48">
        <v>2047</v>
      </c>
      <c r="B48">
        <v>14.43</v>
      </c>
      <c r="C48">
        <v>14.43</v>
      </c>
      <c r="D48">
        <v>14.37</v>
      </c>
      <c r="E48">
        <v>14.43</v>
      </c>
      <c r="F48">
        <v>14.43</v>
      </c>
      <c r="G48">
        <v>14.43</v>
      </c>
    </row>
    <row r="49" spans="1:7" ht="12">
      <c r="A49">
        <v>2048</v>
      </c>
      <c r="B49">
        <v>14.43</v>
      </c>
      <c r="C49">
        <v>14.43</v>
      </c>
      <c r="D49">
        <v>14.37</v>
      </c>
      <c r="E49">
        <v>14.43</v>
      </c>
      <c r="F49">
        <v>14.43</v>
      </c>
      <c r="G49">
        <v>14.43</v>
      </c>
    </row>
    <row r="50" spans="1:7" ht="12">
      <c r="A50">
        <v>2049</v>
      </c>
      <c r="B50">
        <v>14.44</v>
      </c>
      <c r="C50">
        <v>14.43</v>
      </c>
      <c r="D50">
        <v>14.38</v>
      </c>
      <c r="E50">
        <v>14.44</v>
      </c>
      <c r="F50">
        <v>14.44</v>
      </c>
      <c r="G50">
        <v>14.44</v>
      </c>
    </row>
    <row r="51" spans="1:7" ht="12">
      <c r="A51">
        <v>2050</v>
      </c>
      <c r="B51" s="71">
        <v>14.44</v>
      </c>
      <c r="C51" s="71">
        <v>14.44</v>
      </c>
      <c r="D51">
        <v>14.38</v>
      </c>
      <c r="E51">
        <v>14.45</v>
      </c>
      <c r="F51">
        <v>14.45</v>
      </c>
      <c r="G51">
        <v>14.45</v>
      </c>
    </row>
    <row r="52" spans="1:7" ht="12">
      <c r="A52">
        <v>2051</v>
      </c>
      <c r="B52">
        <v>14.45</v>
      </c>
      <c r="C52">
        <v>14.44</v>
      </c>
      <c r="D52">
        <v>14.39</v>
      </c>
      <c r="E52">
        <v>14.45</v>
      </c>
      <c r="F52">
        <v>14.45</v>
      </c>
      <c r="G52">
        <v>14.45</v>
      </c>
    </row>
    <row r="53" spans="1:7" ht="12">
      <c r="A53">
        <v>2052</v>
      </c>
      <c r="B53">
        <v>14.45</v>
      </c>
      <c r="C53">
        <v>14.45</v>
      </c>
      <c r="D53">
        <v>14.39</v>
      </c>
      <c r="E53">
        <v>14.46</v>
      </c>
      <c r="F53">
        <v>14.46</v>
      </c>
      <c r="G53">
        <v>14.46</v>
      </c>
    </row>
    <row r="54" spans="1:7" ht="12">
      <c r="A54">
        <v>2053</v>
      </c>
      <c r="B54">
        <v>14.45</v>
      </c>
      <c r="C54">
        <v>14.46</v>
      </c>
      <c r="D54">
        <v>14.4</v>
      </c>
      <c r="E54">
        <v>14.47</v>
      </c>
      <c r="F54">
        <v>14.47</v>
      </c>
      <c r="G54">
        <v>14.47</v>
      </c>
    </row>
    <row r="55" spans="1:7" ht="12">
      <c r="A55">
        <v>2054</v>
      </c>
      <c r="B55">
        <v>14.45</v>
      </c>
      <c r="C55">
        <v>14.47</v>
      </c>
      <c r="D55">
        <v>14.4</v>
      </c>
      <c r="E55">
        <v>14.48</v>
      </c>
      <c r="F55">
        <v>14.48</v>
      </c>
      <c r="G55">
        <v>14.48</v>
      </c>
    </row>
    <row r="56" spans="1:7" ht="12">
      <c r="A56">
        <v>2055</v>
      </c>
      <c r="B56">
        <v>14.45</v>
      </c>
      <c r="C56">
        <v>14.47</v>
      </c>
      <c r="D56">
        <v>14.4</v>
      </c>
      <c r="E56">
        <v>14.48</v>
      </c>
      <c r="F56">
        <v>14.48</v>
      </c>
      <c r="G56">
        <v>14.48</v>
      </c>
    </row>
    <row r="57" spans="1:7" ht="12">
      <c r="A57">
        <v>2056</v>
      </c>
      <c r="B57" s="71">
        <v>14.45</v>
      </c>
      <c r="C57">
        <v>14.48</v>
      </c>
      <c r="D57">
        <v>14.41</v>
      </c>
      <c r="E57">
        <v>14.48</v>
      </c>
      <c r="F57">
        <v>14.48</v>
      </c>
      <c r="G57">
        <v>14.48</v>
      </c>
    </row>
    <row r="58" spans="1:7" ht="12">
      <c r="A58">
        <v>2057</v>
      </c>
      <c r="B58">
        <v>14.45</v>
      </c>
      <c r="C58">
        <v>14.49</v>
      </c>
      <c r="D58">
        <v>14.41</v>
      </c>
      <c r="E58">
        <v>14.49</v>
      </c>
      <c r="F58">
        <v>14.49</v>
      </c>
      <c r="G58">
        <v>14.49</v>
      </c>
    </row>
    <row r="59" spans="1:7" ht="12">
      <c r="A59">
        <v>2058</v>
      </c>
      <c r="B59">
        <v>14.46</v>
      </c>
      <c r="C59">
        <v>14.49</v>
      </c>
      <c r="D59">
        <v>14.41</v>
      </c>
      <c r="E59">
        <v>14.49</v>
      </c>
      <c r="F59">
        <v>14.49</v>
      </c>
      <c r="G59">
        <v>14.49</v>
      </c>
    </row>
    <row r="60" spans="1:7" ht="12">
      <c r="A60">
        <v>2059</v>
      </c>
      <c r="B60">
        <v>14.46</v>
      </c>
      <c r="C60">
        <v>14.49</v>
      </c>
      <c r="D60">
        <v>14.42</v>
      </c>
      <c r="E60">
        <v>14.49</v>
      </c>
      <c r="F60">
        <v>14.49</v>
      </c>
      <c r="G60">
        <v>14.49</v>
      </c>
    </row>
    <row r="61" spans="1:7" ht="12">
      <c r="A61">
        <v>2060</v>
      </c>
      <c r="B61">
        <v>14.47</v>
      </c>
      <c r="C61">
        <v>14.49</v>
      </c>
      <c r="D61">
        <v>14.42</v>
      </c>
      <c r="E61">
        <v>14.48</v>
      </c>
      <c r="F61">
        <v>14.48</v>
      </c>
      <c r="G61">
        <v>14.48</v>
      </c>
    </row>
    <row r="62" spans="1:7" ht="12">
      <c r="A62">
        <v>2061</v>
      </c>
      <c r="B62">
        <v>14.47</v>
      </c>
      <c r="C62">
        <v>14.49</v>
      </c>
      <c r="D62">
        <v>14.43</v>
      </c>
      <c r="E62">
        <v>14.48</v>
      </c>
      <c r="F62">
        <v>14.48</v>
      </c>
      <c r="G62">
        <v>14.48</v>
      </c>
    </row>
    <row r="63" spans="1:7" ht="12">
      <c r="A63">
        <v>2062</v>
      </c>
      <c r="B63">
        <v>14.47</v>
      </c>
      <c r="C63">
        <v>14.48</v>
      </c>
      <c r="D63">
        <v>14.43</v>
      </c>
      <c r="E63">
        <v>14.48</v>
      </c>
      <c r="F63">
        <v>14.48</v>
      </c>
      <c r="G63">
        <v>14.48</v>
      </c>
    </row>
    <row r="64" spans="1:7" ht="12">
      <c r="A64">
        <v>2063</v>
      </c>
      <c r="B64">
        <v>14.47</v>
      </c>
      <c r="C64">
        <v>14.48</v>
      </c>
      <c r="D64">
        <v>14.43</v>
      </c>
      <c r="E64">
        <v>14.48</v>
      </c>
      <c r="F64">
        <v>14.48</v>
      </c>
      <c r="G64">
        <v>14.48</v>
      </c>
    </row>
    <row r="65" spans="1:7" ht="12">
      <c r="A65">
        <v>2064</v>
      </c>
      <c r="B65">
        <v>14.47</v>
      </c>
      <c r="C65">
        <v>14.47</v>
      </c>
      <c r="D65">
        <v>14.44</v>
      </c>
      <c r="E65">
        <v>14.48</v>
      </c>
      <c r="F65">
        <v>14.48</v>
      </c>
      <c r="G65">
        <v>14.48</v>
      </c>
    </row>
    <row r="66" spans="1:7" ht="12">
      <c r="A66">
        <v>2065</v>
      </c>
      <c r="B66">
        <v>14.46</v>
      </c>
      <c r="C66">
        <v>14.47</v>
      </c>
      <c r="D66">
        <v>14.44</v>
      </c>
      <c r="E66">
        <v>14.48</v>
      </c>
      <c r="F66">
        <v>14.48</v>
      </c>
      <c r="G66">
        <v>14.48</v>
      </c>
    </row>
    <row r="67" spans="1:7" ht="12">
      <c r="A67">
        <v>2066</v>
      </c>
      <c r="B67">
        <v>14.46</v>
      </c>
      <c r="C67">
        <v>14.47</v>
      </c>
      <c r="D67">
        <v>14.44</v>
      </c>
      <c r="E67">
        <v>14.48</v>
      </c>
      <c r="F67">
        <v>14.49</v>
      </c>
      <c r="G67">
        <v>14.48</v>
      </c>
    </row>
    <row r="68" spans="1:7" ht="12">
      <c r="A68">
        <v>2067</v>
      </c>
      <c r="B68">
        <v>14.45</v>
      </c>
      <c r="C68" s="72">
        <v>14.47</v>
      </c>
      <c r="D68">
        <v>14.45</v>
      </c>
      <c r="E68">
        <v>14.49</v>
      </c>
      <c r="F68">
        <v>14.49</v>
      </c>
      <c r="G68">
        <v>14.49</v>
      </c>
    </row>
    <row r="69" spans="1:7" ht="12">
      <c r="A69">
        <v>2068</v>
      </c>
      <c r="B69">
        <v>14.44</v>
      </c>
      <c r="C69">
        <v>14.47</v>
      </c>
      <c r="D69">
        <v>14.45</v>
      </c>
      <c r="E69">
        <v>14.49</v>
      </c>
      <c r="F69">
        <v>14.49</v>
      </c>
      <c r="G69">
        <v>14.49</v>
      </c>
    </row>
    <row r="70" spans="1:7" ht="12">
      <c r="A70">
        <v>2069</v>
      </c>
      <c r="B70">
        <v>14.43</v>
      </c>
      <c r="C70">
        <v>14.47</v>
      </c>
      <c r="D70">
        <v>14.45</v>
      </c>
      <c r="E70">
        <v>14.49</v>
      </c>
      <c r="F70">
        <v>14.49</v>
      </c>
      <c r="G70">
        <v>14.49</v>
      </c>
    </row>
    <row r="71" spans="1:7" ht="12">
      <c r="A71">
        <v>2070</v>
      </c>
      <c r="B71">
        <v>14.42</v>
      </c>
      <c r="C71">
        <v>14.47</v>
      </c>
      <c r="D71">
        <v>14.46</v>
      </c>
      <c r="E71">
        <v>14.49</v>
      </c>
      <c r="F71">
        <v>14.49</v>
      </c>
      <c r="G71">
        <v>14.49</v>
      </c>
    </row>
    <row r="72" spans="1:7" ht="12">
      <c r="A72">
        <v>2071</v>
      </c>
      <c r="B72">
        <v>14.42</v>
      </c>
      <c r="C72">
        <v>14.47</v>
      </c>
      <c r="D72">
        <v>14.47</v>
      </c>
      <c r="E72">
        <v>14.49</v>
      </c>
      <c r="F72">
        <v>14.5</v>
      </c>
      <c r="G72">
        <v>14.5</v>
      </c>
    </row>
    <row r="73" spans="1:7" ht="12">
      <c r="A73">
        <v>2072</v>
      </c>
      <c r="B73">
        <v>14.41</v>
      </c>
      <c r="C73">
        <v>14.47</v>
      </c>
      <c r="D73">
        <v>14.47</v>
      </c>
      <c r="E73">
        <v>14.5</v>
      </c>
      <c r="F73">
        <v>14.5</v>
      </c>
      <c r="G73">
        <v>14.5</v>
      </c>
    </row>
    <row r="74" spans="1:7" ht="12">
      <c r="A74">
        <v>2073</v>
      </c>
      <c r="B74">
        <v>14.4</v>
      </c>
      <c r="C74">
        <v>14.47</v>
      </c>
      <c r="D74">
        <v>14.48</v>
      </c>
      <c r="E74">
        <v>14.5</v>
      </c>
      <c r="F74">
        <v>14.5</v>
      </c>
      <c r="G74">
        <v>14.5</v>
      </c>
    </row>
    <row r="75" spans="1:7" ht="12">
      <c r="A75">
        <v>2074</v>
      </c>
      <c r="B75">
        <v>14.39</v>
      </c>
      <c r="C75">
        <v>14.47</v>
      </c>
      <c r="D75">
        <v>14.49</v>
      </c>
      <c r="E75">
        <v>14.5</v>
      </c>
      <c r="F75">
        <v>14.51</v>
      </c>
      <c r="G75">
        <v>14.51</v>
      </c>
    </row>
    <row r="76" spans="1:7" ht="12">
      <c r="A76">
        <v>2075</v>
      </c>
      <c r="B76">
        <v>14.38</v>
      </c>
      <c r="C76">
        <v>14.47</v>
      </c>
      <c r="D76">
        <v>14.5</v>
      </c>
      <c r="E76">
        <v>14.51</v>
      </c>
      <c r="F76">
        <v>14.51</v>
      </c>
      <c r="G76">
        <v>14.51</v>
      </c>
    </row>
    <row r="77" spans="1:7" ht="12">
      <c r="A77">
        <v>2076</v>
      </c>
      <c r="B77">
        <v>14.38</v>
      </c>
      <c r="C77">
        <v>14.47</v>
      </c>
      <c r="D77">
        <v>14.51</v>
      </c>
      <c r="E77">
        <v>14.51</v>
      </c>
      <c r="F77">
        <v>14.51</v>
      </c>
      <c r="G77">
        <v>14.51</v>
      </c>
    </row>
    <row r="78" spans="1:7" ht="12">
      <c r="A78">
        <v>2077</v>
      </c>
      <c r="B78">
        <v>14.37</v>
      </c>
      <c r="C78">
        <v>14.47</v>
      </c>
      <c r="D78">
        <v>14.52</v>
      </c>
      <c r="E78">
        <v>14.51</v>
      </c>
      <c r="F78">
        <v>14.51</v>
      </c>
      <c r="G78">
        <v>14.51</v>
      </c>
    </row>
    <row r="79" spans="1:7" ht="12">
      <c r="A79">
        <v>2078</v>
      </c>
      <c r="B79">
        <v>14.36</v>
      </c>
      <c r="C79">
        <v>14.47</v>
      </c>
      <c r="D79">
        <v>14.52</v>
      </c>
      <c r="E79">
        <v>14.51</v>
      </c>
      <c r="F79">
        <v>14.52</v>
      </c>
      <c r="G79">
        <v>14.52</v>
      </c>
    </row>
    <row r="80" spans="1:7" ht="12">
      <c r="A80">
        <v>2079</v>
      </c>
      <c r="B80">
        <v>14.35</v>
      </c>
      <c r="C80">
        <v>14.47</v>
      </c>
      <c r="D80">
        <v>14.52</v>
      </c>
      <c r="E80">
        <v>14.51</v>
      </c>
      <c r="F80">
        <v>14.52</v>
      </c>
      <c r="G80">
        <v>14.52</v>
      </c>
    </row>
    <row r="81" spans="1:7" ht="12">
      <c r="A81">
        <v>2080</v>
      </c>
      <c r="B81">
        <v>14.35</v>
      </c>
      <c r="C81">
        <v>14.47</v>
      </c>
      <c r="D81">
        <v>14.52</v>
      </c>
      <c r="E81">
        <v>14.52</v>
      </c>
      <c r="F81">
        <v>14.52</v>
      </c>
      <c r="G81">
        <v>14.52</v>
      </c>
    </row>
    <row r="82" spans="1:7" ht="12">
      <c r="A82">
        <v>2081</v>
      </c>
      <c r="B82">
        <v>14.34</v>
      </c>
      <c r="C82">
        <v>14.47</v>
      </c>
      <c r="D82">
        <v>14.52</v>
      </c>
      <c r="E82">
        <v>14.52</v>
      </c>
      <c r="F82">
        <v>14.53</v>
      </c>
      <c r="G82">
        <v>14.52</v>
      </c>
    </row>
    <row r="83" spans="1:7" ht="12">
      <c r="A83">
        <v>2082</v>
      </c>
      <c r="B83" s="71">
        <v>14.33</v>
      </c>
      <c r="C83">
        <v>14.47</v>
      </c>
      <c r="D83">
        <v>14.51</v>
      </c>
      <c r="E83">
        <v>14.52</v>
      </c>
      <c r="F83">
        <v>14.53</v>
      </c>
      <c r="G83">
        <v>14.53</v>
      </c>
    </row>
    <row r="84" spans="1:7" ht="12">
      <c r="A84">
        <v>2083</v>
      </c>
      <c r="B84">
        <v>14.32</v>
      </c>
      <c r="C84">
        <v>14.48</v>
      </c>
      <c r="D84">
        <v>14.51</v>
      </c>
      <c r="E84">
        <v>14.53</v>
      </c>
      <c r="F84">
        <v>14.54</v>
      </c>
      <c r="G84">
        <v>14.53</v>
      </c>
    </row>
    <row r="85" spans="1:7" ht="12">
      <c r="A85">
        <v>2084</v>
      </c>
      <c r="B85">
        <v>14.31</v>
      </c>
      <c r="C85">
        <v>14.48</v>
      </c>
      <c r="D85">
        <v>14.51</v>
      </c>
      <c r="E85">
        <v>14.52</v>
      </c>
      <c r="F85">
        <v>14.55</v>
      </c>
      <c r="G85">
        <v>14.53</v>
      </c>
    </row>
    <row r="86" spans="1:7" ht="12">
      <c r="A86">
        <v>2085</v>
      </c>
      <c r="B86">
        <v>14.31</v>
      </c>
      <c r="C86">
        <v>14.48</v>
      </c>
      <c r="D86">
        <v>14.51</v>
      </c>
      <c r="E86">
        <v>14.53</v>
      </c>
      <c r="F86">
        <v>14.55</v>
      </c>
      <c r="G86">
        <v>14.54</v>
      </c>
    </row>
    <row r="87" spans="1:7" ht="12">
      <c r="A87">
        <v>2086</v>
      </c>
      <c r="B87">
        <v>14.3</v>
      </c>
      <c r="C87">
        <v>14.48</v>
      </c>
      <c r="D87">
        <v>14.52</v>
      </c>
      <c r="E87">
        <v>14.53</v>
      </c>
      <c r="F87">
        <v>14.56</v>
      </c>
      <c r="G87">
        <v>14.55</v>
      </c>
    </row>
    <row r="88" spans="1:7" ht="12">
      <c r="A88">
        <v>2087</v>
      </c>
      <c r="B88">
        <v>14.29</v>
      </c>
      <c r="C88">
        <v>14.48</v>
      </c>
      <c r="D88">
        <v>14.52</v>
      </c>
      <c r="E88">
        <v>14.53</v>
      </c>
      <c r="F88">
        <v>14.56</v>
      </c>
      <c r="G88">
        <v>14.55</v>
      </c>
    </row>
    <row r="89" spans="1:7" ht="12">
      <c r="A89">
        <v>2088</v>
      </c>
      <c r="B89">
        <v>14.28</v>
      </c>
      <c r="C89">
        <v>14.48</v>
      </c>
      <c r="D89">
        <v>14.52</v>
      </c>
      <c r="E89">
        <v>14.53</v>
      </c>
      <c r="F89">
        <v>14.56</v>
      </c>
      <c r="G89">
        <v>14.56</v>
      </c>
    </row>
    <row r="90" spans="1:7" ht="12">
      <c r="A90">
        <v>2089</v>
      </c>
      <c r="B90">
        <v>14.27</v>
      </c>
      <c r="C90">
        <v>14.47</v>
      </c>
      <c r="D90">
        <v>14.52</v>
      </c>
      <c r="E90">
        <v>14.53</v>
      </c>
      <c r="F90">
        <v>14.56</v>
      </c>
      <c r="G90">
        <v>14.57</v>
      </c>
    </row>
    <row r="91" spans="1:7" ht="12">
      <c r="A91">
        <v>2090</v>
      </c>
      <c r="B91">
        <v>14.26</v>
      </c>
      <c r="C91">
        <v>14.47</v>
      </c>
      <c r="D91">
        <v>14.52</v>
      </c>
      <c r="E91">
        <v>14.54</v>
      </c>
      <c r="F91">
        <v>14.57</v>
      </c>
      <c r="G91">
        <v>14.57</v>
      </c>
    </row>
    <row r="92" spans="1:7" ht="12">
      <c r="A92">
        <v>2091</v>
      </c>
      <c r="B92">
        <v>14.26</v>
      </c>
      <c r="C92">
        <v>14.46</v>
      </c>
      <c r="D92">
        <v>14.53</v>
      </c>
      <c r="E92">
        <v>14.54</v>
      </c>
      <c r="F92">
        <v>14.56</v>
      </c>
      <c r="G92">
        <v>14.57</v>
      </c>
    </row>
    <row r="93" spans="1:7" ht="12">
      <c r="A93">
        <v>2092</v>
      </c>
      <c r="B93">
        <v>14.25</v>
      </c>
      <c r="C93">
        <v>14.45</v>
      </c>
      <c r="D93">
        <v>14.53</v>
      </c>
      <c r="E93">
        <v>14.54</v>
      </c>
      <c r="F93">
        <v>14.56</v>
      </c>
      <c r="G93">
        <v>14.56</v>
      </c>
    </row>
    <row r="94" spans="1:7" ht="12">
      <c r="A94">
        <v>2093</v>
      </c>
      <c r="B94">
        <v>14.25</v>
      </c>
      <c r="C94">
        <v>14.45</v>
      </c>
      <c r="D94">
        <v>14.54</v>
      </c>
      <c r="E94">
        <v>14.54</v>
      </c>
      <c r="F94">
        <v>14.56</v>
      </c>
      <c r="G94">
        <v>14.56</v>
      </c>
    </row>
    <row r="95" spans="1:7" ht="12">
      <c r="A95">
        <v>2094</v>
      </c>
      <c r="B95">
        <v>14.24</v>
      </c>
      <c r="C95">
        <v>14.44</v>
      </c>
      <c r="D95">
        <v>14.54</v>
      </c>
      <c r="E95">
        <v>14.54</v>
      </c>
      <c r="F95">
        <v>14.56</v>
      </c>
      <c r="G95">
        <v>14.56</v>
      </c>
    </row>
    <row r="96" spans="1:7" ht="12">
      <c r="A96">
        <v>2095</v>
      </c>
      <c r="B96">
        <v>14.23</v>
      </c>
      <c r="C96">
        <v>14.43</v>
      </c>
      <c r="D96">
        <v>14.55</v>
      </c>
      <c r="E96">
        <v>14.54</v>
      </c>
      <c r="F96">
        <v>14.55</v>
      </c>
      <c r="G96">
        <v>14.56</v>
      </c>
    </row>
    <row r="97" spans="1:7" ht="12">
      <c r="A97">
        <v>2096</v>
      </c>
      <c r="B97">
        <v>14.23</v>
      </c>
      <c r="C97">
        <v>14.43</v>
      </c>
      <c r="D97">
        <v>14.56</v>
      </c>
      <c r="E97">
        <v>14.54</v>
      </c>
      <c r="F97">
        <v>14.55</v>
      </c>
      <c r="G97">
        <v>14.55</v>
      </c>
    </row>
    <row r="98" spans="1:7" ht="12">
      <c r="A98">
        <v>2097</v>
      </c>
      <c r="B98">
        <v>14.22</v>
      </c>
      <c r="C98">
        <v>14.43</v>
      </c>
      <c r="D98">
        <v>14.56</v>
      </c>
      <c r="E98">
        <v>14.54</v>
      </c>
      <c r="F98">
        <v>14.55</v>
      </c>
      <c r="G98">
        <v>14.55</v>
      </c>
    </row>
    <row r="99" spans="1:7" ht="12">
      <c r="A99">
        <v>2098</v>
      </c>
      <c r="B99">
        <v>14.22</v>
      </c>
      <c r="C99">
        <v>14.42</v>
      </c>
      <c r="D99">
        <v>14.57</v>
      </c>
      <c r="E99">
        <v>14.54</v>
      </c>
      <c r="F99">
        <v>14.55</v>
      </c>
      <c r="G99">
        <v>14.56</v>
      </c>
    </row>
    <row r="100" spans="1:7" ht="12">
      <c r="A100">
        <v>2099</v>
      </c>
      <c r="B100">
        <v>14.21</v>
      </c>
      <c r="C100">
        <v>14.42</v>
      </c>
      <c r="D100">
        <v>14.58</v>
      </c>
      <c r="E100">
        <v>14.54</v>
      </c>
      <c r="F100">
        <v>14.55</v>
      </c>
      <c r="G100">
        <v>14.56</v>
      </c>
    </row>
    <row r="101" spans="1:7" ht="12">
      <c r="A101">
        <v>2100</v>
      </c>
      <c r="B101">
        <v>14.21</v>
      </c>
      <c r="C101">
        <v>14.41</v>
      </c>
      <c r="D101">
        <v>14.58</v>
      </c>
      <c r="E101">
        <v>14.54</v>
      </c>
      <c r="F101">
        <v>14.55</v>
      </c>
      <c r="G101">
        <v>14.55</v>
      </c>
    </row>
    <row r="102" spans="1:7" ht="12">
      <c r="A102">
        <v>2101</v>
      </c>
      <c r="B102">
        <v>14.21</v>
      </c>
      <c r="C102">
        <v>14.41</v>
      </c>
      <c r="D102">
        <v>14.58</v>
      </c>
      <c r="E102">
        <v>14.55</v>
      </c>
      <c r="F102">
        <v>14.56</v>
      </c>
      <c r="G102">
        <v>14.56</v>
      </c>
    </row>
    <row r="103" spans="1:7" ht="12">
      <c r="A103">
        <v>2102</v>
      </c>
      <c r="B103">
        <v>14.2</v>
      </c>
      <c r="C103">
        <v>14.41</v>
      </c>
      <c r="D103">
        <v>14.58</v>
      </c>
      <c r="E103">
        <v>14.55</v>
      </c>
      <c r="F103">
        <v>14.56</v>
      </c>
      <c r="G103">
        <v>14.56</v>
      </c>
    </row>
    <row r="104" spans="1:7" ht="12">
      <c r="A104">
        <v>2103</v>
      </c>
      <c r="B104">
        <v>14.2</v>
      </c>
      <c r="C104">
        <v>14.4</v>
      </c>
      <c r="D104">
        <v>14.59</v>
      </c>
      <c r="E104">
        <v>14.55</v>
      </c>
      <c r="F104">
        <v>14.56</v>
      </c>
      <c r="G104">
        <v>14.56</v>
      </c>
    </row>
    <row r="105" spans="1:7" ht="12">
      <c r="A105">
        <v>2104</v>
      </c>
      <c r="B105">
        <v>14.2</v>
      </c>
      <c r="C105">
        <v>14.4</v>
      </c>
      <c r="D105">
        <v>14.59</v>
      </c>
      <c r="E105">
        <v>14.55</v>
      </c>
      <c r="F105">
        <v>14.56</v>
      </c>
      <c r="G105">
        <v>14.56</v>
      </c>
    </row>
    <row r="106" spans="1:7" ht="12">
      <c r="A106">
        <v>2105</v>
      </c>
      <c r="B106">
        <v>14.2</v>
      </c>
      <c r="C106">
        <v>14.39</v>
      </c>
      <c r="D106">
        <v>14.59</v>
      </c>
      <c r="E106">
        <v>14.55</v>
      </c>
      <c r="F106">
        <v>14.57</v>
      </c>
      <c r="G106">
        <v>14.56</v>
      </c>
    </row>
    <row r="107" spans="1:7" ht="12">
      <c r="A107">
        <v>2106</v>
      </c>
      <c r="B107">
        <v>14.19</v>
      </c>
      <c r="C107">
        <v>14.39</v>
      </c>
      <c r="D107">
        <v>14.59</v>
      </c>
      <c r="E107">
        <v>14.56</v>
      </c>
      <c r="F107">
        <v>14.58</v>
      </c>
      <c r="G107">
        <v>14.57</v>
      </c>
    </row>
    <row r="108" spans="1:7" ht="12">
      <c r="A108">
        <v>2107</v>
      </c>
      <c r="B108">
        <v>14.19</v>
      </c>
      <c r="C108">
        <v>14.38</v>
      </c>
      <c r="D108">
        <v>14.59</v>
      </c>
      <c r="E108">
        <v>14.56</v>
      </c>
      <c r="F108">
        <v>14.58</v>
      </c>
      <c r="G108">
        <v>14.57</v>
      </c>
    </row>
    <row r="109" spans="1:7" ht="12">
      <c r="A109">
        <v>2108</v>
      </c>
      <c r="B109">
        <v>14.19</v>
      </c>
      <c r="C109">
        <v>14.38</v>
      </c>
      <c r="D109">
        <v>14.59</v>
      </c>
      <c r="E109">
        <v>14.57</v>
      </c>
      <c r="F109">
        <v>14.59</v>
      </c>
      <c r="G109">
        <v>14.58</v>
      </c>
    </row>
    <row r="110" spans="1:7" ht="12">
      <c r="A110">
        <v>2109</v>
      </c>
      <c r="B110">
        <v>14.19</v>
      </c>
      <c r="C110">
        <v>14.37</v>
      </c>
      <c r="D110">
        <v>14.59</v>
      </c>
      <c r="E110">
        <v>14.57</v>
      </c>
      <c r="F110">
        <v>14.59</v>
      </c>
      <c r="G110">
        <v>14.58</v>
      </c>
    </row>
    <row r="111" spans="1:7" ht="12">
      <c r="A111">
        <v>2110</v>
      </c>
      <c r="B111">
        <v>14.19</v>
      </c>
      <c r="C111">
        <v>14.37</v>
      </c>
      <c r="D111">
        <v>14.6</v>
      </c>
      <c r="E111">
        <v>14.58</v>
      </c>
      <c r="F111">
        <v>14.59</v>
      </c>
      <c r="G111">
        <v>14.59</v>
      </c>
    </row>
    <row r="112" spans="1:7" ht="12">
      <c r="A112">
        <v>2111</v>
      </c>
      <c r="B112">
        <v>14.18</v>
      </c>
      <c r="C112">
        <v>14.37</v>
      </c>
      <c r="D112">
        <v>14.6</v>
      </c>
      <c r="E112">
        <v>14.58</v>
      </c>
      <c r="F112">
        <v>14.6</v>
      </c>
      <c r="G112">
        <v>14.6</v>
      </c>
    </row>
    <row r="113" spans="1:7" ht="12">
      <c r="A113">
        <v>2112</v>
      </c>
      <c r="B113">
        <v>14.18</v>
      </c>
      <c r="C113">
        <v>14.36</v>
      </c>
      <c r="D113">
        <v>14.6</v>
      </c>
      <c r="E113">
        <v>14.58</v>
      </c>
      <c r="F113">
        <v>14.59</v>
      </c>
      <c r="G113">
        <v>14.6</v>
      </c>
    </row>
    <row r="114" spans="1:7" ht="12">
      <c r="A114">
        <v>2113</v>
      </c>
      <c r="B114">
        <v>14.18</v>
      </c>
      <c r="C114">
        <v>14.36</v>
      </c>
      <c r="D114">
        <v>14.6</v>
      </c>
      <c r="E114">
        <v>14.58</v>
      </c>
      <c r="F114">
        <v>14.6</v>
      </c>
      <c r="G114">
        <v>14.6</v>
      </c>
    </row>
    <row r="115" spans="1:7" ht="12">
      <c r="A115">
        <v>2114</v>
      </c>
      <c r="B115">
        <v>14.18</v>
      </c>
      <c r="C115">
        <v>14.35</v>
      </c>
      <c r="D115">
        <v>14.61</v>
      </c>
      <c r="E115">
        <v>14.58</v>
      </c>
      <c r="F115">
        <v>14.59</v>
      </c>
      <c r="G115">
        <v>14.6</v>
      </c>
    </row>
    <row r="116" spans="1:7" ht="12">
      <c r="A116">
        <v>2115</v>
      </c>
      <c r="B116">
        <v>14.18</v>
      </c>
      <c r="C116">
        <v>14.35</v>
      </c>
      <c r="D116">
        <v>14.61</v>
      </c>
      <c r="E116">
        <v>14.58</v>
      </c>
      <c r="F116">
        <v>14.6</v>
      </c>
      <c r="G116">
        <v>14.6</v>
      </c>
    </row>
    <row r="117" spans="1:7" ht="12">
      <c r="A117">
        <v>2116</v>
      </c>
      <c r="B117">
        <v>14.18</v>
      </c>
      <c r="C117">
        <v>14.35</v>
      </c>
      <c r="D117">
        <v>14.61</v>
      </c>
      <c r="E117">
        <v>14.57</v>
      </c>
      <c r="F117">
        <v>14.6</v>
      </c>
      <c r="G117">
        <v>14.6</v>
      </c>
    </row>
    <row r="118" spans="1:7" ht="12">
      <c r="A118">
        <v>2117</v>
      </c>
      <c r="B118">
        <v>14.18</v>
      </c>
      <c r="C118">
        <v>14.34</v>
      </c>
      <c r="D118">
        <v>14.61</v>
      </c>
      <c r="E118">
        <v>14.57</v>
      </c>
      <c r="F118">
        <v>14.6</v>
      </c>
      <c r="G118">
        <v>14.6</v>
      </c>
    </row>
    <row r="119" spans="1:7" ht="12">
      <c r="A119">
        <v>2118</v>
      </c>
      <c r="B119">
        <v>14.18</v>
      </c>
      <c r="C119">
        <v>14.34</v>
      </c>
      <c r="D119">
        <v>14.61</v>
      </c>
      <c r="E119">
        <v>14.57</v>
      </c>
      <c r="F119">
        <v>14.6</v>
      </c>
      <c r="G119">
        <v>14.6</v>
      </c>
    </row>
    <row r="120" spans="1:7" ht="12">
      <c r="A120">
        <v>2119</v>
      </c>
      <c r="B120">
        <v>14.18</v>
      </c>
      <c r="C120">
        <v>14.34</v>
      </c>
      <c r="D120">
        <v>14.61</v>
      </c>
      <c r="E120">
        <v>14.57</v>
      </c>
      <c r="F120">
        <v>14.61</v>
      </c>
      <c r="G120">
        <v>14.6</v>
      </c>
    </row>
    <row r="121" spans="1:7" ht="12">
      <c r="A121">
        <v>2120</v>
      </c>
      <c r="B121">
        <v>14.18</v>
      </c>
      <c r="C121">
        <v>14.33</v>
      </c>
      <c r="D121">
        <v>14.61</v>
      </c>
      <c r="E121">
        <v>14.56</v>
      </c>
      <c r="F121">
        <v>14.61</v>
      </c>
      <c r="G121">
        <v>14.6</v>
      </c>
    </row>
    <row r="122" spans="1:7" ht="12">
      <c r="A122">
        <v>2121</v>
      </c>
      <c r="B122">
        <v>14.18</v>
      </c>
      <c r="C122">
        <v>14.33</v>
      </c>
      <c r="D122">
        <v>14.62</v>
      </c>
      <c r="E122">
        <v>14.56</v>
      </c>
      <c r="F122">
        <v>14.61</v>
      </c>
      <c r="G122">
        <v>14.6</v>
      </c>
    </row>
    <row r="123" spans="1:7" ht="12">
      <c r="A123">
        <v>2122</v>
      </c>
      <c r="B123">
        <v>14.18</v>
      </c>
      <c r="C123">
        <v>14.32</v>
      </c>
      <c r="D123">
        <v>14.62</v>
      </c>
      <c r="E123">
        <v>14.56</v>
      </c>
      <c r="F123">
        <v>14.61</v>
      </c>
      <c r="G123">
        <v>14.6</v>
      </c>
    </row>
    <row r="124" spans="1:7" ht="12">
      <c r="A124">
        <v>2123</v>
      </c>
      <c r="B124">
        <v>14.18</v>
      </c>
      <c r="C124">
        <v>14.32</v>
      </c>
      <c r="D124">
        <v>14.62</v>
      </c>
      <c r="E124">
        <v>14.56</v>
      </c>
      <c r="F124">
        <v>14.61</v>
      </c>
      <c r="G124">
        <v>14.6</v>
      </c>
    </row>
    <row r="125" spans="1:7" ht="12">
      <c r="A125">
        <v>2124</v>
      </c>
      <c r="B125">
        <v>14.18</v>
      </c>
      <c r="C125">
        <v>14.31</v>
      </c>
      <c r="D125">
        <v>14.62</v>
      </c>
      <c r="E125">
        <v>14.56</v>
      </c>
      <c r="F125">
        <v>14.61</v>
      </c>
      <c r="G125">
        <v>14.61</v>
      </c>
    </row>
    <row r="126" spans="1:7" ht="12">
      <c r="A126">
        <v>2125</v>
      </c>
      <c r="B126">
        <v>14.18</v>
      </c>
      <c r="C126">
        <v>14.31</v>
      </c>
      <c r="D126">
        <v>14.62</v>
      </c>
      <c r="E126">
        <v>14.56</v>
      </c>
      <c r="F126">
        <v>14.61</v>
      </c>
      <c r="G126">
        <v>14.61</v>
      </c>
    </row>
    <row r="127" spans="1:7" ht="12">
      <c r="A127">
        <v>2126</v>
      </c>
      <c r="B127">
        <v>14.18</v>
      </c>
      <c r="C127">
        <v>14.3</v>
      </c>
      <c r="D127">
        <v>14.62</v>
      </c>
      <c r="E127">
        <v>14.57</v>
      </c>
      <c r="F127">
        <v>14.61</v>
      </c>
      <c r="G127">
        <v>14.62</v>
      </c>
    </row>
    <row r="128" spans="1:7" ht="12">
      <c r="A128">
        <v>2127</v>
      </c>
      <c r="B128">
        <v>14.18</v>
      </c>
      <c r="C128">
        <v>14.3</v>
      </c>
      <c r="D128">
        <v>14.63</v>
      </c>
      <c r="E128">
        <v>14.57</v>
      </c>
      <c r="F128">
        <v>14.61</v>
      </c>
      <c r="G128">
        <v>14.62</v>
      </c>
    </row>
    <row r="129" spans="1:7" ht="12">
      <c r="A129" s="71">
        <v>2128</v>
      </c>
      <c r="B129">
        <v>14.18</v>
      </c>
      <c r="C129">
        <v>14.29</v>
      </c>
      <c r="D129">
        <v>14.63</v>
      </c>
      <c r="E129" s="71">
        <v>14.58</v>
      </c>
      <c r="F129">
        <v>14.62</v>
      </c>
      <c r="G129">
        <v>14.62</v>
      </c>
    </row>
    <row r="130" spans="1:7" ht="12">
      <c r="A130">
        <v>2129</v>
      </c>
      <c r="B130">
        <v>14.18</v>
      </c>
      <c r="C130">
        <v>14.29</v>
      </c>
      <c r="D130">
        <v>14.63</v>
      </c>
      <c r="E130">
        <v>14.59</v>
      </c>
      <c r="F130">
        <v>14.61</v>
      </c>
      <c r="G130">
        <v>14.62</v>
      </c>
    </row>
    <row r="131" spans="1:7" ht="12">
      <c r="A131">
        <v>2130</v>
      </c>
      <c r="B131">
        <v>14.18</v>
      </c>
      <c r="C131">
        <v>14.28</v>
      </c>
      <c r="D131" s="72">
        <v>14.63</v>
      </c>
      <c r="E131">
        <v>14.59</v>
      </c>
      <c r="F131">
        <v>14.61</v>
      </c>
      <c r="G131">
        <v>14.63</v>
      </c>
    </row>
    <row r="132" spans="1:7" ht="12">
      <c r="A132">
        <v>2131</v>
      </c>
      <c r="B132">
        <v>14.18</v>
      </c>
      <c r="C132">
        <v>14.28</v>
      </c>
      <c r="D132">
        <v>14.63</v>
      </c>
      <c r="E132">
        <v>14.6</v>
      </c>
      <c r="F132">
        <v>14.62</v>
      </c>
      <c r="G132">
        <v>14.63</v>
      </c>
    </row>
    <row r="133" spans="1:7" ht="12">
      <c r="A133">
        <v>2132</v>
      </c>
      <c r="B133">
        <v>14.18</v>
      </c>
      <c r="C133">
        <v>14.28</v>
      </c>
      <c r="D133">
        <v>14.63</v>
      </c>
      <c r="E133">
        <v>14.6</v>
      </c>
      <c r="F133">
        <v>14.62</v>
      </c>
      <c r="G133">
        <v>14.62</v>
      </c>
    </row>
    <row r="134" spans="1:7" ht="12">
      <c r="A134">
        <v>2133</v>
      </c>
      <c r="B134">
        <v>14.18</v>
      </c>
      <c r="C134">
        <v>14.27</v>
      </c>
      <c r="D134">
        <v>14.63</v>
      </c>
      <c r="E134">
        <v>14.6</v>
      </c>
      <c r="F134">
        <v>14.62</v>
      </c>
      <c r="G134">
        <v>14.62</v>
      </c>
    </row>
    <row r="135" spans="1:7" ht="12">
      <c r="A135">
        <v>2134</v>
      </c>
      <c r="B135">
        <v>14.18</v>
      </c>
      <c r="C135">
        <v>14.27</v>
      </c>
      <c r="D135">
        <v>14.63</v>
      </c>
      <c r="E135">
        <v>14.6</v>
      </c>
      <c r="F135">
        <v>14.62</v>
      </c>
      <c r="G135">
        <v>14.62</v>
      </c>
    </row>
    <row r="136" spans="1:7" ht="12">
      <c r="A136">
        <v>2135</v>
      </c>
      <c r="B136">
        <v>14.18</v>
      </c>
      <c r="C136">
        <v>14.27</v>
      </c>
      <c r="D136">
        <v>14.63</v>
      </c>
      <c r="E136">
        <v>14.6</v>
      </c>
      <c r="F136">
        <v>14.62</v>
      </c>
      <c r="G136">
        <v>14.62</v>
      </c>
    </row>
    <row r="137" spans="1:7" ht="12">
      <c r="A137">
        <v>2136</v>
      </c>
      <c r="B137">
        <v>14.18</v>
      </c>
      <c r="C137">
        <v>14.26</v>
      </c>
      <c r="D137">
        <v>14.63</v>
      </c>
      <c r="E137">
        <v>14.6</v>
      </c>
      <c r="F137">
        <v>14.62</v>
      </c>
      <c r="G137">
        <v>14.62</v>
      </c>
    </row>
    <row r="138" spans="1:7" ht="12">
      <c r="A138">
        <v>2137</v>
      </c>
      <c r="B138">
        <v>14.18</v>
      </c>
      <c r="C138">
        <v>14.26</v>
      </c>
      <c r="D138">
        <v>14.64</v>
      </c>
      <c r="E138">
        <v>14.6</v>
      </c>
      <c r="F138">
        <v>14.62</v>
      </c>
      <c r="G138">
        <v>14.62</v>
      </c>
    </row>
    <row r="139" spans="1:7" ht="12">
      <c r="A139">
        <v>2138</v>
      </c>
      <c r="B139" s="71">
        <v>14.18</v>
      </c>
      <c r="C139">
        <v>14.25</v>
      </c>
      <c r="D139">
        <v>14.64</v>
      </c>
      <c r="E139">
        <v>14.6</v>
      </c>
      <c r="F139">
        <v>14.63</v>
      </c>
      <c r="G139">
        <v>14.63</v>
      </c>
    </row>
    <row r="140" spans="1:7" ht="12">
      <c r="A140">
        <v>2139</v>
      </c>
      <c r="B140">
        <v>14.18</v>
      </c>
      <c r="C140">
        <v>14.25</v>
      </c>
      <c r="D140">
        <v>14.63</v>
      </c>
      <c r="E140">
        <v>14.6</v>
      </c>
      <c r="F140">
        <v>14.63</v>
      </c>
      <c r="G140">
        <v>14.63</v>
      </c>
    </row>
    <row r="141" spans="1:7" ht="12">
      <c r="A141">
        <v>2140</v>
      </c>
      <c r="B141">
        <v>14.18</v>
      </c>
      <c r="C141">
        <v>14.25</v>
      </c>
      <c r="D141">
        <v>14.63</v>
      </c>
      <c r="E141">
        <v>14.6</v>
      </c>
      <c r="F141">
        <v>14.63</v>
      </c>
      <c r="G141">
        <v>14.63</v>
      </c>
    </row>
    <row r="142" spans="1:7" ht="12">
      <c r="A142">
        <v>2141</v>
      </c>
      <c r="B142">
        <v>14.18</v>
      </c>
      <c r="C142">
        <v>14.25</v>
      </c>
      <c r="D142">
        <v>14.64</v>
      </c>
      <c r="E142">
        <v>14.61</v>
      </c>
      <c r="F142">
        <v>14.63</v>
      </c>
      <c r="G142">
        <v>14.64</v>
      </c>
    </row>
    <row r="143" spans="1:7" ht="12">
      <c r="A143">
        <v>2142</v>
      </c>
      <c r="B143">
        <v>14.18</v>
      </c>
      <c r="C143">
        <v>14.24</v>
      </c>
      <c r="D143">
        <v>14.64</v>
      </c>
      <c r="E143">
        <v>14.61</v>
      </c>
      <c r="F143">
        <v>14.63</v>
      </c>
      <c r="G143">
        <v>14.64</v>
      </c>
    </row>
    <row r="144" spans="1:7" ht="12">
      <c r="A144">
        <v>2143</v>
      </c>
      <c r="B144">
        <v>14.18</v>
      </c>
      <c r="C144">
        <v>14.24</v>
      </c>
      <c r="D144">
        <v>14.64</v>
      </c>
      <c r="E144">
        <v>14.61</v>
      </c>
      <c r="F144">
        <v>14.63</v>
      </c>
      <c r="G144">
        <v>14.64</v>
      </c>
    </row>
    <row r="145" spans="1:7" ht="12">
      <c r="A145">
        <v>2144</v>
      </c>
      <c r="B145">
        <v>14.19</v>
      </c>
      <c r="C145">
        <v>14.24</v>
      </c>
      <c r="D145">
        <v>14.64</v>
      </c>
      <c r="E145">
        <v>14.6</v>
      </c>
      <c r="F145">
        <v>14.63</v>
      </c>
      <c r="G145">
        <v>14.64</v>
      </c>
    </row>
    <row r="146" spans="1:7" ht="12">
      <c r="A146">
        <v>2145</v>
      </c>
      <c r="B146">
        <v>14.19</v>
      </c>
      <c r="C146">
        <v>14.23</v>
      </c>
      <c r="D146">
        <v>14.64</v>
      </c>
      <c r="E146">
        <v>14.61</v>
      </c>
      <c r="F146">
        <v>14.63</v>
      </c>
      <c r="G146">
        <v>14.65</v>
      </c>
    </row>
    <row r="147" spans="1:7" ht="12">
      <c r="A147">
        <v>2146</v>
      </c>
      <c r="B147">
        <v>14.19</v>
      </c>
      <c r="C147">
        <v>14.23</v>
      </c>
      <c r="D147">
        <v>14.64</v>
      </c>
      <c r="E147">
        <v>14.61</v>
      </c>
      <c r="F147">
        <v>14.63</v>
      </c>
      <c r="G147">
        <v>14.65</v>
      </c>
    </row>
    <row r="148" spans="1:7" ht="12">
      <c r="A148">
        <v>2147</v>
      </c>
      <c r="B148">
        <v>14.19</v>
      </c>
      <c r="C148">
        <v>14.23</v>
      </c>
      <c r="D148">
        <v>14.63</v>
      </c>
      <c r="E148">
        <v>14.61</v>
      </c>
      <c r="F148">
        <v>14.64</v>
      </c>
      <c r="G148">
        <v>14.65</v>
      </c>
    </row>
    <row r="149" spans="1:7" ht="12">
      <c r="A149">
        <v>2148</v>
      </c>
      <c r="B149">
        <v>14.19</v>
      </c>
      <c r="C149">
        <v>14.23</v>
      </c>
      <c r="D149">
        <v>14.63</v>
      </c>
      <c r="E149">
        <v>14.61</v>
      </c>
      <c r="F149">
        <v>14.64</v>
      </c>
      <c r="G149">
        <v>14.65</v>
      </c>
    </row>
    <row r="150" spans="1:7" ht="12">
      <c r="A150">
        <v>2149</v>
      </c>
      <c r="B150">
        <v>14.19</v>
      </c>
      <c r="C150">
        <v>14.23</v>
      </c>
      <c r="D150">
        <v>14.63</v>
      </c>
      <c r="E150">
        <v>14.61</v>
      </c>
      <c r="F150">
        <v>14.64</v>
      </c>
      <c r="G150">
        <v>14.65</v>
      </c>
    </row>
    <row r="151" spans="1:7" ht="12">
      <c r="A151">
        <v>2150</v>
      </c>
      <c r="B151">
        <v>14.19</v>
      </c>
      <c r="C151">
        <v>14.23</v>
      </c>
      <c r="D151">
        <v>14.63</v>
      </c>
      <c r="E151">
        <v>14.61</v>
      </c>
      <c r="F151">
        <v>14.64</v>
      </c>
      <c r="G151">
        <v>14.65</v>
      </c>
    </row>
    <row r="152" spans="1:7" ht="12">
      <c r="A152">
        <v>2151</v>
      </c>
      <c r="B152">
        <v>14.19</v>
      </c>
      <c r="C152">
        <v>14.23</v>
      </c>
      <c r="D152">
        <v>14.63</v>
      </c>
      <c r="E152">
        <v>14.61</v>
      </c>
      <c r="F152">
        <v>14.64</v>
      </c>
      <c r="G152">
        <v>14.65</v>
      </c>
    </row>
    <row r="153" spans="1:7" ht="12">
      <c r="A153">
        <v>2152</v>
      </c>
      <c r="B153">
        <v>14.19</v>
      </c>
      <c r="C153">
        <v>14.23</v>
      </c>
      <c r="D153">
        <v>14.63</v>
      </c>
      <c r="E153">
        <v>14.61</v>
      </c>
      <c r="F153">
        <v>14.64</v>
      </c>
      <c r="G153">
        <v>14.65</v>
      </c>
    </row>
    <row r="154" spans="1:7" ht="12">
      <c r="A154">
        <v>2153</v>
      </c>
      <c r="B154">
        <v>14.19</v>
      </c>
      <c r="C154">
        <v>14.23</v>
      </c>
      <c r="D154">
        <v>14.63</v>
      </c>
      <c r="E154">
        <v>14.61</v>
      </c>
      <c r="F154">
        <v>14.64</v>
      </c>
      <c r="G154">
        <v>14.65</v>
      </c>
    </row>
    <row r="155" spans="1:7" ht="12">
      <c r="A155">
        <v>2154</v>
      </c>
      <c r="B155">
        <v>14.19</v>
      </c>
      <c r="C155">
        <v>14.23</v>
      </c>
      <c r="D155">
        <v>14.63</v>
      </c>
      <c r="E155">
        <v>14.61</v>
      </c>
      <c r="F155">
        <v>14.64</v>
      </c>
      <c r="G155">
        <v>14.66</v>
      </c>
    </row>
    <row r="156" spans="1:7" ht="12">
      <c r="A156">
        <v>2155</v>
      </c>
      <c r="B156">
        <v>14.2</v>
      </c>
      <c r="C156">
        <v>14.23</v>
      </c>
      <c r="D156">
        <v>14.63</v>
      </c>
      <c r="E156">
        <v>14.61</v>
      </c>
      <c r="F156">
        <v>14.64</v>
      </c>
      <c r="G156">
        <v>14.66</v>
      </c>
    </row>
    <row r="157" spans="1:7" ht="12">
      <c r="A157">
        <v>2156</v>
      </c>
      <c r="B157">
        <v>14.2</v>
      </c>
      <c r="C157">
        <v>14.23</v>
      </c>
      <c r="D157">
        <v>14.63</v>
      </c>
      <c r="E157">
        <v>14.61</v>
      </c>
      <c r="F157">
        <v>14.64</v>
      </c>
      <c r="G157">
        <v>14.65</v>
      </c>
    </row>
    <row r="158" spans="1:7" ht="12">
      <c r="A158">
        <v>2157</v>
      </c>
      <c r="B158">
        <v>14.21</v>
      </c>
      <c r="C158">
        <v>14.22</v>
      </c>
      <c r="D158">
        <v>14.63</v>
      </c>
      <c r="E158">
        <v>14.61</v>
      </c>
      <c r="F158">
        <v>14.64</v>
      </c>
      <c r="G158">
        <v>14.66</v>
      </c>
    </row>
    <row r="159" spans="1:7" ht="12">
      <c r="A159">
        <v>2158</v>
      </c>
      <c r="B159">
        <v>14.21</v>
      </c>
      <c r="C159">
        <v>14.22</v>
      </c>
      <c r="D159">
        <v>14.62</v>
      </c>
      <c r="E159">
        <v>14.61</v>
      </c>
      <c r="F159">
        <v>14.64</v>
      </c>
      <c r="G159">
        <v>14.66</v>
      </c>
    </row>
    <row r="160" spans="1:7" ht="12">
      <c r="A160">
        <v>2159</v>
      </c>
      <c r="B160">
        <v>14.22</v>
      </c>
      <c r="C160">
        <v>14.22</v>
      </c>
      <c r="D160">
        <v>14.62</v>
      </c>
      <c r="E160">
        <v>14.61</v>
      </c>
      <c r="F160">
        <v>14.65</v>
      </c>
      <c r="G160">
        <v>14.66</v>
      </c>
    </row>
    <row r="161" spans="1:7" ht="12">
      <c r="A161">
        <v>2160</v>
      </c>
      <c r="B161">
        <v>14.23</v>
      </c>
      <c r="C161">
        <v>14.23</v>
      </c>
      <c r="D161">
        <v>14.62</v>
      </c>
      <c r="E161">
        <v>14.61</v>
      </c>
      <c r="F161">
        <v>14.64</v>
      </c>
      <c r="G161">
        <v>14.66</v>
      </c>
    </row>
    <row r="162" spans="1:7" ht="12">
      <c r="A162">
        <v>2161</v>
      </c>
      <c r="B162">
        <v>14.23</v>
      </c>
      <c r="C162">
        <v>14.23</v>
      </c>
      <c r="D162">
        <v>14.62</v>
      </c>
      <c r="E162">
        <v>14.61</v>
      </c>
      <c r="F162">
        <v>14.64</v>
      </c>
      <c r="G162">
        <v>14.66</v>
      </c>
    </row>
    <row r="163" spans="1:7" ht="12">
      <c r="A163">
        <v>2162</v>
      </c>
      <c r="B163">
        <v>14.23</v>
      </c>
      <c r="C163">
        <v>14.23</v>
      </c>
      <c r="D163">
        <v>14.62</v>
      </c>
      <c r="E163">
        <v>14.61</v>
      </c>
      <c r="F163">
        <v>14.64</v>
      </c>
      <c r="G163">
        <v>14.66</v>
      </c>
    </row>
    <row r="164" spans="1:7" ht="12">
      <c r="A164">
        <v>2163</v>
      </c>
      <c r="B164">
        <v>14.23</v>
      </c>
      <c r="C164">
        <v>14.24</v>
      </c>
      <c r="D164">
        <v>14.62</v>
      </c>
      <c r="E164">
        <v>14.61</v>
      </c>
      <c r="F164">
        <v>14.64</v>
      </c>
      <c r="G164">
        <v>14.66</v>
      </c>
    </row>
    <row r="165" spans="1:7" ht="12">
      <c r="A165">
        <v>2164</v>
      </c>
      <c r="B165">
        <v>14.22</v>
      </c>
      <c r="C165">
        <v>14.25</v>
      </c>
      <c r="D165">
        <v>14.62</v>
      </c>
      <c r="E165">
        <v>14.61</v>
      </c>
      <c r="F165">
        <v>14.64</v>
      </c>
      <c r="G165">
        <v>14.66</v>
      </c>
    </row>
    <row r="166" spans="1:7" ht="12">
      <c r="A166">
        <v>2165</v>
      </c>
      <c r="B166">
        <v>14.22</v>
      </c>
      <c r="C166">
        <v>14.26</v>
      </c>
      <c r="D166">
        <v>14.62</v>
      </c>
      <c r="E166">
        <v>14.61</v>
      </c>
      <c r="F166">
        <v>14.65</v>
      </c>
      <c r="G166">
        <v>14.66</v>
      </c>
    </row>
    <row r="167" spans="1:7" ht="12">
      <c r="A167">
        <v>2166</v>
      </c>
      <c r="B167">
        <v>14.21</v>
      </c>
      <c r="C167">
        <v>14.26</v>
      </c>
      <c r="D167">
        <v>14.62</v>
      </c>
      <c r="E167">
        <v>14.61</v>
      </c>
      <c r="F167">
        <v>14.65</v>
      </c>
      <c r="G167">
        <v>14.66</v>
      </c>
    </row>
    <row r="168" spans="1:7" ht="12">
      <c r="A168">
        <v>2167</v>
      </c>
      <c r="B168">
        <v>14.21</v>
      </c>
      <c r="C168">
        <v>14.26</v>
      </c>
      <c r="D168">
        <v>14.62</v>
      </c>
      <c r="E168">
        <v>14.61</v>
      </c>
      <c r="F168">
        <v>14.64</v>
      </c>
      <c r="G168">
        <v>14.66</v>
      </c>
    </row>
    <row r="169" spans="1:7" ht="12">
      <c r="A169">
        <v>2168</v>
      </c>
      <c r="B169">
        <v>14.21</v>
      </c>
      <c r="C169">
        <v>14.26</v>
      </c>
      <c r="D169">
        <v>14.62</v>
      </c>
      <c r="E169">
        <v>14.61</v>
      </c>
      <c r="F169">
        <v>14.65</v>
      </c>
      <c r="G169">
        <v>14.66</v>
      </c>
    </row>
    <row r="170" spans="1:7" ht="12">
      <c r="A170">
        <v>2169</v>
      </c>
      <c r="B170">
        <v>14.21</v>
      </c>
      <c r="C170">
        <v>14.25</v>
      </c>
      <c r="D170">
        <v>14.62</v>
      </c>
      <c r="E170">
        <v>14.61</v>
      </c>
      <c r="F170">
        <v>14.65</v>
      </c>
      <c r="G170">
        <v>14.66</v>
      </c>
    </row>
    <row r="171" spans="1:7" ht="12">
      <c r="A171">
        <v>2170</v>
      </c>
      <c r="B171">
        <v>14.2</v>
      </c>
      <c r="C171">
        <v>14.24</v>
      </c>
      <c r="D171">
        <v>14.61</v>
      </c>
      <c r="E171">
        <v>14.61</v>
      </c>
      <c r="F171" s="71">
        <v>14.65</v>
      </c>
      <c r="G171">
        <v>14.66</v>
      </c>
    </row>
    <row r="172" spans="1:7" ht="12">
      <c r="A172">
        <v>2171</v>
      </c>
      <c r="B172">
        <v>14.2</v>
      </c>
      <c r="C172">
        <v>14.24</v>
      </c>
      <c r="D172">
        <v>14.61</v>
      </c>
      <c r="E172">
        <v>14.61</v>
      </c>
      <c r="F172">
        <v>14.65</v>
      </c>
      <c r="G172">
        <v>14.67</v>
      </c>
    </row>
    <row r="173" spans="1:7" ht="12">
      <c r="A173">
        <v>2172</v>
      </c>
      <c r="B173">
        <v>14.2</v>
      </c>
      <c r="C173">
        <v>14.23</v>
      </c>
      <c r="D173">
        <v>14.61</v>
      </c>
      <c r="E173">
        <v>14.61</v>
      </c>
      <c r="F173">
        <v>14.64</v>
      </c>
      <c r="G173">
        <v>14.66</v>
      </c>
    </row>
    <row r="174" spans="1:7" ht="12">
      <c r="A174">
        <v>2173</v>
      </c>
      <c r="B174">
        <v>14.2</v>
      </c>
      <c r="C174">
        <v>14.23</v>
      </c>
      <c r="D174">
        <v>14.61</v>
      </c>
      <c r="E174">
        <v>14.61</v>
      </c>
      <c r="F174">
        <v>14.65</v>
      </c>
      <c r="G174">
        <v>14.67</v>
      </c>
    </row>
    <row r="175" spans="1:7" ht="12">
      <c r="A175">
        <v>2174</v>
      </c>
      <c r="B175">
        <v>14.2</v>
      </c>
      <c r="C175">
        <v>14.23</v>
      </c>
      <c r="D175">
        <v>14.61</v>
      </c>
      <c r="E175">
        <v>14.61</v>
      </c>
      <c r="F175">
        <v>14.65</v>
      </c>
      <c r="G175">
        <v>14.66</v>
      </c>
    </row>
    <row r="176" spans="1:7" ht="12">
      <c r="A176">
        <v>2175</v>
      </c>
      <c r="B176">
        <v>14.21</v>
      </c>
      <c r="C176">
        <v>14.23</v>
      </c>
      <c r="D176">
        <v>14.61</v>
      </c>
      <c r="E176">
        <v>14.61</v>
      </c>
      <c r="F176">
        <v>14.65</v>
      </c>
      <c r="G176">
        <v>14.67</v>
      </c>
    </row>
    <row r="177" spans="1:7" ht="12">
      <c r="A177">
        <v>2176</v>
      </c>
      <c r="B177">
        <v>14.21</v>
      </c>
      <c r="C177">
        <v>14.23</v>
      </c>
      <c r="D177">
        <v>14.6</v>
      </c>
      <c r="E177">
        <v>14.61</v>
      </c>
      <c r="F177">
        <v>14.65</v>
      </c>
      <c r="G177">
        <v>14.67</v>
      </c>
    </row>
    <row r="178" spans="1:7" ht="12">
      <c r="A178">
        <v>2177</v>
      </c>
      <c r="B178">
        <v>14.21</v>
      </c>
      <c r="C178">
        <v>14.23</v>
      </c>
      <c r="D178">
        <v>14.6</v>
      </c>
      <c r="E178">
        <v>14.61</v>
      </c>
      <c r="F178">
        <v>14.64</v>
      </c>
      <c r="G178">
        <v>14.67</v>
      </c>
    </row>
    <row r="179" spans="1:7" ht="12">
      <c r="A179">
        <v>2178</v>
      </c>
      <c r="B179">
        <v>14.21</v>
      </c>
      <c r="C179">
        <v>14.23</v>
      </c>
      <c r="D179">
        <v>14.6</v>
      </c>
      <c r="E179">
        <v>14.61</v>
      </c>
      <c r="F179">
        <v>14.64</v>
      </c>
      <c r="G179">
        <v>14.67</v>
      </c>
    </row>
    <row r="180" spans="1:7" ht="12">
      <c r="A180">
        <v>2179</v>
      </c>
      <c r="B180">
        <v>14.21</v>
      </c>
      <c r="C180">
        <v>14.23</v>
      </c>
      <c r="D180">
        <v>14.6</v>
      </c>
      <c r="E180">
        <v>14.6</v>
      </c>
      <c r="F180">
        <v>14.64</v>
      </c>
      <c r="G180">
        <v>14.67</v>
      </c>
    </row>
    <row r="181" spans="1:7" ht="12">
      <c r="A181">
        <v>2180</v>
      </c>
      <c r="B181">
        <v>14.21</v>
      </c>
      <c r="C181">
        <v>14.23</v>
      </c>
      <c r="D181">
        <v>14.6</v>
      </c>
      <c r="E181">
        <v>14.61</v>
      </c>
      <c r="F181">
        <v>14.64</v>
      </c>
      <c r="G181">
        <v>14.67</v>
      </c>
    </row>
    <row r="182" spans="1:7" ht="12">
      <c r="A182">
        <v>2181</v>
      </c>
      <c r="B182">
        <v>14.21</v>
      </c>
      <c r="C182">
        <v>14.23</v>
      </c>
      <c r="D182">
        <v>14.59</v>
      </c>
      <c r="E182">
        <v>14.61</v>
      </c>
      <c r="F182">
        <v>14.64</v>
      </c>
      <c r="G182">
        <v>14.67</v>
      </c>
    </row>
    <row r="183" spans="1:7" ht="12">
      <c r="A183">
        <v>2182</v>
      </c>
      <c r="B183">
        <v>14.21</v>
      </c>
      <c r="C183">
        <v>14.23</v>
      </c>
      <c r="D183">
        <v>14.59</v>
      </c>
      <c r="E183">
        <v>14.61</v>
      </c>
      <c r="F183">
        <v>14.64</v>
      </c>
      <c r="G183">
        <v>14.67</v>
      </c>
    </row>
    <row r="184" spans="1:7" ht="12">
      <c r="A184">
        <v>2183</v>
      </c>
      <c r="B184">
        <v>14.21</v>
      </c>
      <c r="C184">
        <v>14.23</v>
      </c>
      <c r="D184">
        <v>14.59</v>
      </c>
      <c r="E184">
        <v>14.61</v>
      </c>
      <c r="F184">
        <v>14.64</v>
      </c>
      <c r="G184">
        <v>14.67</v>
      </c>
    </row>
    <row r="185" spans="1:7" ht="12">
      <c r="A185">
        <v>2184</v>
      </c>
      <c r="B185">
        <v>14.21</v>
      </c>
      <c r="C185">
        <v>14.23</v>
      </c>
      <c r="D185">
        <v>14.59</v>
      </c>
      <c r="E185">
        <v>14.6</v>
      </c>
      <c r="F185">
        <v>14.64</v>
      </c>
      <c r="G185">
        <v>14.67</v>
      </c>
    </row>
    <row r="186" spans="1:7" ht="12">
      <c r="A186">
        <v>2185</v>
      </c>
      <c r="B186">
        <v>14.21</v>
      </c>
      <c r="C186">
        <v>14.23</v>
      </c>
      <c r="D186">
        <v>14.59</v>
      </c>
      <c r="E186">
        <v>14.61</v>
      </c>
      <c r="F186">
        <v>14.64</v>
      </c>
      <c r="G186">
        <v>14.67</v>
      </c>
    </row>
    <row r="187" spans="1:7" ht="12">
      <c r="A187">
        <v>2186</v>
      </c>
      <c r="B187">
        <v>14.22</v>
      </c>
      <c r="C187">
        <v>14.23</v>
      </c>
      <c r="D187">
        <v>14.59</v>
      </c>
      <c r="E187">
        <v>14.6</v>
      </c>
      <c r="F187">
        <v>14.64</v>
      </c>
      <c r="G187">
        <v>14.67</v>
      </c>
    </row>
    <row r="188" spans="1:7" ht="12">
      <c r="A188">
        <v>2187</v>
      </c>
      <c r="B188">
        <v>14.22</v>
      </c>
      <c r="C188">
        <v>14.23</v>
      </c>
      <c r="D188">
        <v>14.58</v>
      </c>
      <c r="E188">
        <v>14.6</v>
      </c>
      <c r="F188">
        <v>14.64</v>
      </c>
      <c r="G188">
        <v>14.67</v>
      </c>
    </row>
    <row r="189" spans="1:7" ht="12">
      <c r="A189">
        <v>2188</v>
      </c>
      <c r="B189">
        <v>14.22</v>
      </c>
      <c r="C189">
        <v>14.23</v>
      </c>
      <c r="D189">
        <v>14.58</v>
      </c>
      <c r="E189">
        <v>14.6</v>
      </c>
      <c r="F189">
        <v>14.64</v>
      </c>
      <c r="G189">
        <v>14.67</v>
      </c>
    </row>
    <row r="190" spans="1:7" ht="12">
      <c r="A190">
        <v>2189</v>
      </c>
      <c r="B190">
        <v>14.22</v>
      </c>
      <c r="C190">
        <v>14.23</v>
      </c>
      <c r="D190">
        <v>14.58</v>
      </c>
      <c r="E190">
        <v>14.6</v>
      </c>
      <c r="F190">
        <v>14.65</v>
      </c>
      <c r="G190">
        <v>14.67</v>
      </c>
    </row>
    <row r="191" spans="1:7" ht="12">
      <c r="A191">
        <v>2190</v>
      </c>
      <c r="B191">
        <v>14.22</v>
      </c>
      <c r="C191">
        <v>14.23</v>
      </c>
      <c r="D191">
        <v>14.58</v>
      </c>
      <c r="E191">
        <v>14.6</v>
      </c>
      <c r="F191">
        <v>14.64</v>
      </c>
      <c r="G191">
        <v>14.67</v>
      </c>
    </row>
    <row r="192" spans="1:7" ht="12">
      <c r="A192">
        <v>2191</v>
      </c>
      <c r="B192">
        <v>14.22</v>
      </c>
      <c r="C192">
        <v>14.24</v>
      </c>
      <c r="D192">
        <v>14.58</v>
      </c>
      <c r="E192">
        <v>14.6</v>
      </c>
      <c r="F192">
        <v>14.65</v>
      </c>
      <c r="G192">
        <v>14.67</v>
      </c>
    </row>
    <row r="193" spans="1:7" ht="12">
      <c r="A193">
        <v>2192</v>
      </c>
      <c r="B193">
        <v>14.22</v>
      </c>
      <c r="C193">
        <v>14.24</v>
      </c>
      <c r="D193">
        <v>14.57</v>
      </c>
      <c r="E193">
        <v>14.6</v>
      </c>
      <c r="F193">
        <v>14.64</v>
      </c>
      <c r="G193">
        <v>14.67</v>
      </c>
    </row>
    <row r="194" spans="1:7" ht="12">
      <c r="A194">
        <v>2193</v>
      </c>
      <c r="B194">
        <v>14.22</v>
      </c>
      <c r="C194">
        <v>14.24</v>
      </c>
      <c r="D194">
        <v>14.57</v>
      </c>
      <c r="E194">
        <v>14.6</v>
      </c>
      <c r="F194">
        <v>14.65</v>
      </c>
      <c r="G194">
        <v>14.67</v>
      </c>
    </row>
    <row r="195" spans="1:7" ht="12">
      <c r="A195">
        <v>2194</v>
      </c>
      <c r="B195">
        <v>14.22</v>
      </c>
      <c r="C195">
        <v>14.24</v>
      </c>
      <c r="D195">
        <v>14.57</v>
      </c>
      <c r="E195">
        <v>14.6</v>
      </c>
      <c r="F195">
        <v>14.65</v>
      </c>
      <c r="G195">
        <v>14.67</v>
      </c>
    </row>
    <row r="196" spans="1:7" ht="12">
      <c r="A196">
        <v>2195</v>
      </c>
      <c r="B196">
        <v>14.22</v>
      </c>
      <c r="C196">
        <v>14.24</v>
      </c>
      <c r="D196">
        <v>14.57</v>
      </c>
      <c r="E196">
        <v>14.59</v>
      </c>
      <c r="F196">
        <v>14.64</v>
      </c>
      <c r="G196">
        <v>14.67</v>
      </c>
    </row>
    <row r="197" spans="1:7" ht="12">
      <c r="A197">
        <v>2196</v>
      </c>
      <c r="B197">
        <v>14.22</v>
      </c>
      <c r="C197">
        <v>14.24</v>
      </c>
      <c r="D197">
        <v>14.57</v>
      </c>
      <c r="E197">
        <v>14.59</v>
      </c>
      <c r="F197">
        <v>14.64</v>
      </c>
      <c r="G197">
        <v>14.67</v>
      </c>
    </row>
    <row r="198" spans="1:7" ht="12">
      <c r="A198">
        <v>2197</v>
      </c>
      <c r="B198">
        <v>14.22</v>
      </c>
      <c r="C198">
        <v>14.24</v>
      </c>
      <c r="D198">
        <v>14.57</v>
      </c>
      <c r="E198">
        <v>14.59</v>
      </c>
      <c r="F198">
        <v>14.64</v>
      </c>
      <c r="G198">
        <v>14.67</v>
      </c>
    </row>
    <row r="199" spans="1:7" ht="12">
      <c r="A199">
        <v>2198</v>
      </c>
      <c r="B199">
        <v>14.22</v>
      </c>
      <c r="C199">
        <v>14.24</v>
      </c>
      <c r="D199">
        <v>14.56</v>
      </c>
      <c r="E199">
        <v>14.59</v>
      </c>
      <c r="F199">
        <v>14.64</v>
      </c>
      <c r="G199">
        <v>14.67</v>
      </c>
    </row>
    <row r="200" spans="1:7" ht="12">
      <c r="A200">
        <v>2199</v>
      </c>
      <c r="B200">
        <v>14.22</v>
      </c>
      <c r="C200">
        <v>14.24</v>
      </c>
      <c r="D200">
        <v>14.56</v>
      </c>
      <c r="E200">
        <v>14.59</v>
      </c>
      <c r="F200">
        <v>14.64</v>
      </c>
      <c r="G200">
        <v>14.67</v>
      </c>
    </row>
    <row r="201" spans="1:7" ht="12">
      <c r="A201">
        <v>2200</v>
      </c>
      <c r="B201">
        <v>14.22</v>
      </c>
      <c r="C201">
        <v>14.24</v>
      </c>
      <c r="D201">
        <v>14.56</v>
      </c>
      <c r="E201">
        <v>14.59</v>
      </c>
      <c r="F201">
        <v>14.64</v>
      </c>
      <c r="G201">
        <v>14.67</v>
      </c>
    </row>
    <row r="202" spans="1:7" ht="12">
      <c r="A202">
        <v>2201</v>
      </c>
      <c r="B202">
        <v>14.22</v>
      </c>
      <c r="C202">
        <v>14.24</v>
      </c>
      <c r="D202">
        <v>14.56</v>
      </c>
      <c r="E202">
        <v>14.59</v>
      </c>
      <c r="F202">
        <v>14.64</v>
      </c>
      <c r="G202">
        <v>14.67</v>
      </c>
    </row>
    <row r="203" spans="1:7" ht="12">
      <c r="A203">
        <v>2202</v>
      </c>
      <c r="B203">
        <v>14.22</v>
      </c>
      <c r="C203">
        <v>14.25</v>
      </c>
      <c r="D203">
        <v>14.55</v>
      </c>
      <c r="E203">
        <v>14.59</v>
      </c>
      <c r="F203">
        <v>14.64</v>
      </c>
      <c r="G203">
        <v>14.67</v>
      </c>
    </row>
    <row r="204" spans="1:7" ht="12">
      <c r="A204">
        <v>2203</v>
      </c>
      <c r="B204">
        <v>14.22</v>
      </c>
      <c r="C204">
        <v>14.25</v>
      </c>
      <c r="D204">
        <v>14.55</v>
      </c>
      <c r="E204">
        <v>14.59</v>
      </c>
      <c r="F204">
        <v>14.64</v>
      </c>
      <c r="G204">
        <v>14.67</v>
      </c>
    </row>
    <row r="205" spans="1:7" ht="12">
      <c r="A205">
        <v>2204</v>
      </c>
      <c r="B205">
        <v>14.22</v>
      </c>
      <c r="C205">
        <v>14.26</v>
      </c>
      <c r="D205">
        <v>14.55</v>
      </c>
      <c r="E205">
        <v>14.59</v>
      </c>
      <c r="F205">
        <v>14.64</v>
      </c>
      <c r="G205">
        <v>14.67</v>
      </c>
    </row>
    <row r="206" spans="1:7" ht="12">
      <c r="A206">
        <v>2205</v>
      </c>
      <c r="B206">
        <v>14.22</v>
      </c>
      <c r="C206">
        <v>14.26</v>
      </c>
      <c r="D206">
        <v>14.55</v>
      </c>
      <c r="E206">
        <v>14.59</v>
      </c>
      <c r="F206">
        <v>14.64</v>
      </c>
      <c r="G206">
        <v>14.67</v>
      </c>
    </row>
    <row r="207" spans="1:7" ht="12">
      <c r="A207">
        <v>2206</v>
      </c>
      <c r="B207">
        <v>14.22</v>
      </c>
      <c r="C207">
        <v>14.27</v>
      </c>
      <c r="D207">
        <v>14.54</v>
      </c>
      <c r="E207">
        <v>14.59</v>
      </c>
      <c r="F207">
        <v>14.64</v>
      </c>
      <c r="G207" s="71">
        <v>14.67</v>
      </c>
    </row>
    <row r="208" spans="1:7" ht="12">
      <c r="A208">
        <v>2207</v>
      </c>
      <c r="B208">
        <v>14.22</v>
      </c>
      <c r="C208">
        <v>14.27</v>
      </c>
      <c r="D208">
        <v>14.54</v>
      </c>
      <c r="E208">
        <v>14.59</v>
      </c>
      <c r="F208">
        <v>14.64</v>
      </c>
      <c r="G208">
        <v>14.67</v>
      </c>
    </row>
    <row r="209" spans="1:7" ht="12">
      <c r="A209">
        <v>2208</v>
      </c>
      <c r="B209">
        <v>14.22</v>
      </c>
      <c r="C209">
        <v>14.27</v>
      </c>
      <c r="D209">
        <v>14.54</v>
      </c>
      <c r="E209">
        <v>14.58</v>
      </c>
      <c r="F209">
        <v>14.64</v>
      </c>
      <c r="G209">
        <v>14.67</v>
      </c>
    </row>
    <row r="210" spans="1:7" ht="12">
      <c r="A210">
        <v>2209</v>
      </c>
      <c r="B210">
        <v>14.22</v>
      </c>
      <c r="C210">
        <v>14.27</v>
      </c>
      <c r="D210">
        <v>14.54</v>
      </c>
      <c r="E210">
        <v>14.58</v>
      </c>
      <c r="F210">
        <v>14.64</v>
      </c>
      <c r="G210">
        <v>14.67</v>
      </c>
    </row>
    <row r="211" spans="1:7" ht="12">
      <c r="A211">
        <v>2210</v>
      </c>
      <c r="B211">
        <v>14.23</v>
      </c>
      <c r="C211">
        <v>14.27</v>
      </c>
      <c r="D211">
        <v>14.53</v>
      </c>
      <c r="E211">
        <v>14.58</v>
      </c>
      <c r="F211">
        <v>14.64</v>
      </c>
      <c r="G211">
        <v>14.68</v>
      </c>
    </row>
    <row r="212" spans="1:7" ht="12">
      <c r="A212">
        <v>2211</v>
      </c>
      <c r="B212">
        <v>14.23</v>
      </c>
      <c r="C212">
        <v>14.26</v>
      </c>
      <c r="D212">
        <v>14.53</v>
      </c>
      <c r="E212">
        <v>14.58</v>
      </c>
      <c r="F212">
        <v>14.64</v>
      </c>
      <c r="G212">
        <v>14.67</v>
      </c>
    </row>
    <row r="213" spans="1:7" ht="12">
      <c r="A213">
        <v>2212</v>
      </c>
      <c r="B213">
        <v>14.24</v>
      </c>
      <c r="C213">
        <v>14.26</v>
      </c>
      <c r="D213">
        <v>14.53</v>
      </c>
      <c r="E213">
        <v>14.58</v>
      </c>
      <c r="F213">
        <v>14.63</v>
      </c>
      <c r="G213">
        <v>14.67</v>
      </c>
    </row>
    <row r="214" spans="1:7" ht="12">
      <c r="A214">
        <v>2213</v>
      </c>
      <c r="B214">
        <v>14.25</v>
      </c>
      <c r="C214">
        <v>14.26</v>
      </c>
      <c r="D214">
        <v>14.53</v>
      </c>
      <c r="E214">
        <v>14.58</v>
      </c>
      <c r="F214">
        <v>14.64</v>
      </c>
      <c r="G214">
        <v>14.67</v>
      </c>
    </row>
    <row r="215" spans="1:7" ht="12">
      <c r="A215">
        <v>2214</v>
      </c>
      <c r="B215">
        <v>14.25</v>
      </c>
      <c r="C215">
        <v>14.25</v>
      </c>
      <c r="D215">
        <v>14.52</v>
      </c>
      <c r="E215">
        <v>14.58</v>
      </c>
      <c r="F215">
        <v>14.63</v>
      </c>
      <c r="G215">
        <v>14.67</v>
      </c>
    </row>
    <row r="216" spans="1:7" ht="12">
      <c r="A216">
        <v>2215</v>
      </c>
      <c r="B216">
        <v>14.26</v>
      </c>
      <c r="C216">
        <v>14.25</v>
      </c>
      <c r="D216">
        <v>14.52</v>
      </c>
      <c r="E216">
        <v>14.58</v>
      </c>
      <c r="F216">
        <v>14.63</v>
      </c>
      <c r="G216">
        <v>14.67</v>
      </c>
    </row>
    <row r="217" spans="1:7" ht="12">
      <c r="A217">
        <v>2216</v>
      </c>
      <c r="B217">
        <v>14.26</v>
      </c>
      <c r="C217">
        <v>14.24</v>
      </c>
      <c r="D217">
        <v>14.52</v>
      </c>
      <c r="E217">
        <v>14.58</v>
      </c>
      <c r="F217">
        <v>14.63</v>
      </c>
      <c r="G217">
        <v>14.67</v>
      </c>
    </row>
    <row r="218" spans="1:7" ht="12">
      <c r="A218">
        <v>2217</v>
      </c>
      <c r="B218">
        <v>14.26</v>
      </c>
      <c r="C218">
        <v>14.24</v>
      </c>
      <c r="D218">
        <v>14.52</v>
      </c>
      <c r="E218">
        <v>14.57</v>
      </c>
      <c r="F218">
        <v>14.63</v>
      </c>
      <c r="G218">
        <v>14.67</v>
      </c>
    </row>
    <row r="219" spans="1:7" ht="12">
      <c r="A219">
        <v>2218</v>
      </c>
      <c r="B219">
        <v>14.25</v>
      </c>
      <c r="C219">
        <v>14.24</v>
      </c>
      <c r="D219">
        <v>14.51</v>
      </c>
      <c r="E219">
        <v>14.57</v>
      </c>
      <c r="F219">
        <v>14.63</v>
      </c>
      <c r="G219">
        <v>14.67</v>
      </c>
    </row>
    <row r="220" spans="1:7" ht="12">
      <c r="A220">
        <v>2219</v>
      </c>
      <c r="B220">
        <v>14.25</v>
      </c>
      <c r="C220">
        <v>14.24</v>
      </c>
      <c r="D220">
        <v>14.51</v>
      </c>
      <c r="E220">
        <v>14.57</v>
      </c>
      <c r="F220">
        <v>14.63</v>
      </c>
      <c r="G220">
        <v>14.67</v>
      </c>
    </row>
    <row r="221" spans="1:7" ht="12">
      <c r="A221">
        <v>2220</v>
      </c>
      <c r="B221">
        <v>14.24</v>
      </c>
      <c r="C221">
        <v>14.24</v>
      </c>
      <c r="D221">
        <v>14.51</v>
      </c>
      <c r="E221">
        <v>14.57</v>
      </c>
      <c r="F221">
        <v>14.63</v>
      </c>
      <c r="G221">
        <v>14.67</v>
      </c>
    </row>
    <row r="222" spans="1:7" ht="12">
      <c r="A222">
        <v>2221</v>
      </c>
      <c r="B222">
        <v>14.24</v>
      </c>
      <c r="C222">
        <v>14.25</v>
      </c>
      <c r="D222">
        <v>14.51</v>
      </c>
      <c r="E222">
        <v>14.57</v>
      </c>
      <c r="F222">
        <v>14.63</v>
      </c>
      <c r="G222">
        <v>14.67</v>
      </c>
    </row>
    <row r="223" spans="1:7" ht="12">
      <c r="A223">
        <v>2222</v>
      </c>
      <c r="B223">
        <v>14.23</v>
      </c>
      <c r="C223">
        <v>14.25</v>
      </c>
      <c r="D223">
        <v>14.51</v>
      </c>
      <c r="E223">
        <v>14.57</v>
      </c>
      <c r="F223">
        <v>14.63</v>
      </c>
      <c r="G223">
        <v>14.67</v>
      </c>
    </row>
    <row r="224" spans="1:7" ht="12">
      <c r="A224">
        <v>2223</v>
      </c>
      <c r="B224">
        <v>14.23</v>
      </c>
      <c r="C224">
        <v>14.26</v>
      </c>
      <c r="D224">
        <v>14.5</v>
      </c>
      <c r="E224">
        <v>14.57</v>
      </c>
      <c r="F224">
        <v>14.63</v>
      </c>
      <c r="G224">
        <v>14.67</v>
      </c>
    </row>
    <row r="225" spans="1:7" ht="12">
      <c r="A225">
        <v>2224</v>
      </c>
      <c r="B225">
        <v>14.23</v>
      </c>
      <c r="C225">
        <v>14.27</v>
      </c>
      <c r="D225">
        <v>14.5</v>
      </c>
      <c r="E225">
        <v>14.57</v>
      </c>
      <c r="F225">
        <v>14.63</v>
      </c>
      <c r="G225">
        <v>14.67</v>
      </c>
    </row>
    <row r="226" spans="1:7" ht="12">
      <c r="A226">
        <v>2225</v>
      </c>
      <c r="B226">
        <v>14.23</v>
      </c>
      <c r="C226">
        <v>14.27</v>
      </c>
      <c r="D226">
        <v>14.5</v>
      </c>
      <c r="E226">
        <v>14.57</v>
      </c>
      <c r="F226">
        <v>14.63</v>
      </c>
      <c r="G226">
        <v>14.67</v>
      </c>
    </row>
    <row r="227" spans="1:7" ht="12">
      <c r="A227">
        <v>2226</v>
      </c>
      <c r="B227">
        <v>14.23</v>
      </c>
      <c r="C227">
        <v>14.27</v>
      </c>
      <c r="D227">
        <v>14.5</v>
      </c>
      <c r="E227">
        <v>14.56</v>
      </c>
      <c r="F227">
        <v>14.63</v>
      </c>
      <c r="G227">
        <v>14.67</v>
      </c>
    </row>
    <row r="228" spans="1:7" ht="12">
      <c r="A228">
        <v>2227</v>
      </c>
      <c r="B228">
        <v>14.23</v>
      </c>
      <c r="C228">
        <v>14.27</v>
      </c>
      <c r="D228">
        <v>14.5</v>
      </c>
      <c r="E228">
        <v>14.57</v>
      </c>
      <c r="F228">
        <v>14.63</v>
      </c>
      <c r="G228">
        <v>14.67</v>
      </c>
    </row>
    <row r="229" spans="1:7" ht="12">
      <c r="A229">
        <v>2228</v>
      </c>
      <c r="B229">
        <v>14.23</v>
      </c>
      <c r="C229">
        <v>14.27</v>
      </c>
      <c r="D229">
        <v>14.49</v>
      </c>
      <c r="E229">
        <v>14.56</v>
      </c>
      <c r="F229">
        <v>14.63</v>
      </c>
      <c r="G229">
        <v>14.67</v>
      </c>
    </row>
    <row r="230" spans="1:7" ht="12">
      <c r="A230">
        <v>2229</v>
      </c>
      <c r="B230">
        <v>14.23</v>
      </c>
      <c r="C230">
        <v>14.27</v>
      </c>
      <c r="D230">
        <v>14.49</v>
      </c>
      <c r="E230">
        <v>14.56</v>
      </c>
      <c r="F230">
        <v>14.63</v>
      </c>
      <c r="G230">
        <v>14.67</v>
      </c>
    </row>
    <row r="231" spans="1:7" ht="12">
      <c r="A231">
        <v>2230</v>
      </c>
      <c r="B231">
        <v>14.24</v>
      </c>
      <c r="C231">
        <v>14.27</v>
      </c>
      <c r="D231">
        <v>14.49</v>
      </c>
      <c r="E231">
        <v>14.56</v>
      </c>
      <c r="F231">
        <v>14.63</v>
      </c>
      <c r="G231">
        <v>14.67</v>
      </c>
    </row>
    <row r="232" spans="1:7" ht="12">
      <c r="A232">
        <v>2231</v>
      </c>
      <c r="B232">
        <v>14.24</v>
      </c>
      <c r="C232">
        <v>14.27</v>
      </c>
      <c r="D232">
        <v>14.48</v>
      </c>
      <c r="E232">
        <v>14.56</v>
      </c>
      <c r="F232">
        <v>14.63</v>
      </c>
      <c r="G232">
        <v>14.67</v>
      </c>
    </row>
    <row r="233" spans="1:7" ht="12">
      <c r="A233">
        <v>2232</v>
      </c>
      <c r="B233">
        <v>14.25</v>
      </c>
      <c r="C233">
        <v>14.27</v>
      </c>
      <c r="D233">
        <v>14.48</v>
      </c>
      <c r="E233">
        <v>14.56</v>
      </c>
      <c r="F233">
        <v>14.63</v>
      </c>
      <c r="G233">
        <v>14.67</v>
      </c>
    </row>
    <row r="234" spans="1:7" ht="12">
      <c r="A234">
        <v>2233</v>
      </c>
      <c r="B234">
        <v>14.25</v>
      </c>
      <c r="C234">
        <v>14.27</v>
      </c>
      <c r="D234">
        <v>14.48</v>
      </c>
      <c r="E234">
        <v>14.55</v>
      </c>
      <c r="F234">
        <v>14.63</v>
      </c>
      <c r="G234">
        <v>14.67</v>
      </c>
    </row>
    <row r="235" spans="1:7" ht="12">
      <c r="A235">
        <v>2234</v>
      </c>
      <c r="B235">
        <v>14.26</v>
      </c>
      <c r="C235">
        <v>14.28</v>
      </c>
      <c r="D235">
        <v>14.48</v>
      </c>
      <c r="E235">
        <v>14.56</v>
      </c>
      <c r="F235">
        <v>14.63</v>
      </c>
      <c r="G235">
        <v>14.67</v>
      </c>
    </row>
    <row r="236" spans="1:7" ht="12">
      <c r="A236">
        <v>2235</v>
      </c>
      <c r="B236">
        <v>14.26</v>
      </c>
      <c r="C236">
        <v>14.28</v>
      </c>
      <c r="D236">
        <v>14.47</v>
      </c>
      <c r="E236">
        <v>14.56</v>
      </c>
      <c r="F236">
        <v>14.62</v>
      </c>
      <c r="G236">
        <v>14.67</v>
      </c>
    </row>
    <row r="237" spans="1:7" ht="12">
      <c r="A237">
        <v>2236</v>
      </c>
      <c r="B237">
        <v>14.26</v>
      </c>
      <c r="C237">
        <v>14.28</v>
      </c>
      <c r="D237">
        <v>14.47</v>
      </c>
      <c r="E237">
        <v>14.56</v>
      </c>
      <c r="F237">
        <v>14.62</v>
      </c>
      <c r="G237">
        <v>14.67</v>
      </c>
    </row>
    <row r="238" spans="1:7" ht="12">
      <c r="A238">
        <v>2237</v>
      </c>
      <c r="B238">
        <v>14.26</v>
      </c>
      <c r="C238">
        <v>14.28</v>
      </c>
      <c r="D238">
        <v>14.47</v>
      </c>
      <c r="E238">
        <v>14.56</v>
      </c>
      <c r="F238">
        <v>14.62</v>
      </c>
      <c r="G238">
        <v>14.67</v>
      </c>
    </row>
    <row r="239" spans="1:7" ht="12">
      <c r="A239">
        <v>2238</v>
      </c>
      <c r="B239">
        <v>14.26</v>
      </c>
      <c r="C239">
        <v>14.28</v>
      </c>
      <c r="D239">
        <v>14.47</v>
      </c>
      <c r="E239">
        <v>14.55</v>
      </c>
      <c r="F239">
        <v>14.62</v>
      </c>
      <c r="G239">
        <v>14.67</v>
      </c>
    </row>
    <row r="240" spans="1:7" ht="12">
      <c r="A240">
        <v>2239</v>
      </c>
      <c r="B240">
        <v>14.26</v>
      </c>
      <c r="C240">
        <v>14.28</v>
      </c>
      <c r="D240">
        <v>14.46</v>
      </c>
      <c r="E240">
        <v>14.55</v>
      </c>
      <c r="F240">
        <v>14.62</v>
      </c>
      <c r="G240">
        <v>14.67</v>
      </c>
    </row>
    <row r="241" spans="1:7" ht="12">
      <c r="A241">
        <v>2240</v>
      </c>
      <c r="B241">
        <v>14.26</v>
      </c>
      <c r="C241">
        <v>14.28</v>
      </c>
      <c r="D241">
        <v>14.46</v>
      </c>
      <c r="E241">
        <v>14.55</v>
      </c>
      <c r="F241">
        <v>14.62</v>
      </c>
      <c r="G241">
        <v>14.67</v>
      </c>
    </row>
    <row r="242" spans="1:7" ht="12">
      <c r="A242">
        <v>2241</v>
      </c>
      <c r="B242">
        <v>14.26</v>
      </c>
      <c r="C242">
        <v>14.28</v>
      </c>
      <c r="D242">
        <v>14.46</v>
      </c>
      <c r="E242">
        <v>14.55</v>
      </c>
      <c r="F242">
        <v>14.62</v>
      </c>
      <c r="G242">
        <v>14.67</v>
      </c>
    </row>
    <row r="243" spans="1:7" ht="12">
      <c r="A243">
        <v>2242</v>
      </c>
      <c r="B243">
        <v>14.26</v>
      </c>
      <c r="C243">
        <v>14.28</v>
      </c>
      <c r="D243">
        <v>14.46</v>
      </c>
      <c r="E243">
        <v>14.54</v>
      </c>
      <c r="F243">
        <v>14.62</v>
      </c>
      <c r="G243">
        <v>14.67</v>
      </c>
    </row>
    <row r="244" spans="1:7" ht="12">
      <c r="A244">
        <v>2243</v>
      </c>
      <c r="B244">
        <v>14.26</v>
      </c>
      <c r="C244">
        <v>14.28</v>
      </c>
      <c r="D244">
        <v>14.45</v>
      </c>
      <c r="E244">
        <v>14.54</v>
      </c>
      <c r="F244">
        <v>14.62</v>
      </c>
      <c r="G244">
        <v>14.67</v>
      </c>
    </row>
    <row r="245" spans="1:7" ht="12">
      <c r="A245">
        <v>2244</v>
      </c>
      <c r="B245">
        <v>14.27</v>
      </c>
      <c r="C245">
        <v>14.28</v>
      </c>
      <c r="D245">
        <v>14.45</v>
      </c>
      <c r="E245">
        <v>14.54</v>
      </c>
      <c r="F245">
        <v>14.61</v>
      </c>
      <c r="G245">
        <v>14.66</v>
      </c>
    </row>
    <row r="246" spans="1:7" ht="12">
      <c r="A246">
        <v>2245</v>
      </c>
      <c r="B246">
        <v>14.27</v>
      </c>
      <c r="C246">
        <v>14.28</v>
      </c>
      <c r="D246">
        <v>14.45</v>
      </c>
      <c r="E246">
        <v>14.54</v>
      </c>
      <c r="F246">
        <v>14.62</v>
      </c>
      <c r="G246">
        <v>14.67</v>
      </c>
    </row>
    <row r="247" spans="1:7" ht="12">
      <c r="A247">
        <v>2246</v>
      </c>
      <c r="B247">
        <v>14.27</v>
      </c>
      <c r="C247">
        <v>14.28</v>
      </c>
      <c r="D247">
        <v>14.45</v>
      </c>
      <c r="E247">
        <v>14.54</v>
      </c>
      <c r="F247">
        <v>14.61</v>
      </c>
      <c r="G247">
        <v>14.66</v>
      </c>
    </row>
    <row r="248" spans="1:7" ht="12">
      <c r="A248">
        <v>2247</v>
      </c>
      <c r="B248">
        <v>14.27</v>
      </c>
      <c r="C248">
        <v>14.29</v>
      </c>
      <c r="D248">
        <v>14.44</v>
      </c>
      <c r="E248">
        <v>14.54</v>
      </c>
      <c r="F248">
        <v>14.61</v>
      </c>
      <c r="G248">
        <v>14.66</v>
      </c>
    </row>
    <row r="249" spans="1:7" ht="12">
      <c r="A249">
        <v>2248</v>
      </c>
      <c r="B249">
        <v>14.27</v>
      </c>
      <c r="C249">
        <v>14.29</v>
      </c>
      <c r="D249">
        <v>14.44</v>
      </c>
      <c r="E249">
        <v>14.53</v>
      </c>
      <c r="F249">
        <v>14.61</v>
      </c>
      <c r="G249">
        <v>14.66</v>
      </c>
    </row>
    <row r="250" spans="1:7" ht="12">
      <c r="A250">
        <v>2249</v>
      </c>
      <c r="B250">
        <v>14.27</v>
      </c>
      <c r="C250">
        <v>14.29</v>
      </c>
      <c r="D250">
        <v>14.44</v>
      </c>
      <c r="E250">
        <v>14.54</v>
      </c>
      <c r="F250">
        <v>14.61</v>
      </c>
      <c r="G250">
        <v>14.66</v>
      </c>
    </row>
    <row r="251" spans="1:7" ht="12">
      <c r="A251">
        <v>2250</v>
      </c>
      <c r="B251">
        <v>14.27</v>
      </c>
      <c r="C251">
        <v>14.29</v>
      </c>
      <c r="D251">
        <v>14.44</v>
      </c>
      <c r="E251">
        <v>14.54</v>
      </c>
      <c r="F251">
        <v>14.61</v>
      </c>
      <c r="G251">
        <v>14.66</v>
      </c>
    </row>
    <row r="252" spans="1:7" ht="12">
      <c r="A252">
        <v>2251</v>
      </c>
      <c r="B252">
        <v>14.27</v>
      </c>
      <c r="C252">
        <v>14.29</v>
      </c>
      <c r="D252">
        <v>14.44</v>
      </c>
      <c r="E252">
        <v>14.53</v>
      </c>
      <c r="F252">
        <v>14.61</v>
      </c>
      <c r="G252">
        <v>14.66</v>
      </c>
    </row>
    <row r="253" spans="1:7" ht="12">
      <c r="A253">
        <v>2252</v>
      </c>
      <c r="B253">
        <v>14.27</v>
      </c>
      <c r="C253">
        <v>14.29</v>
      </c>
      <c r="D253">
        <v>14.43</v>
      </c>
      <c r="E253">
        <v>14.53</v>
      </c>
      <c r="F253">
        <v>14.61</v>
      </c>
      <c r="G253">
        <v>14.66</v>
      </c>
    </row>
    <row r="254" spans="1:7" ht="12">
      <c r="A254">
        <v>2253</v>
      </c>
      <c r="B254">
        <v>14.27</v>
      </c>
      <c r="C254">
        <v>14.29</v>
      </c>
      <c r="D254">
        <v>14.43</v>
      </c>
      <c r="E254">
        <v>14.53</v>
      </c>
      <c r="F254">
        <v>14.61</v>
      </c>
      <c r="G254">
        <v>14.66</v>
      </c>
    </row>
    <row r="255" spans="1:7" ht="12">
      <c r="A255">
        <v>2254</v>
      </c>
      <c r="B255">
        <v>14.28</v>
      </c>
      <c r="C255">
        <v>14.29</v>
      </c>
      <c r="D255">
        <v>14.43</v>
      </c>
      <c r="E255">
        <v>14.53</v>
      </c>
      <c r="F255">
        <v>14.61</v>
      </c>
      <c r="G255">
        <v>14.66</v>
      </c>
    </row>
    <row r="256" spans="1:7" ht="12">
      <c r="A256">
        <v>2255</v>
      </c>
      <c r="B256">
        <v>14.28</v>
      </c>
      <c r="C256">
        <v>14.29</v>
      </c>
      <c r="D256">
        <v>14.43</v>
      </c>
      <c r="E256">
        <v>14.53</v>
      </c>
      <c r="F256">
        <v>14.61</v>
      </c>
      <c r="G256">
        <v>14.66</v>
      </c>
    </row>
    <row r="257" spans="1:7" ht="12">
      <c r="A257">
        <v>2256</v>
      </c>
      <c r="B257">
        <v>14.28</v>
      </c>
      <c r="C257">
        <v>14.29</v>
      </c>
      <c r="D257">
        <v>14.42</v>
      </c>
      <c r="E257">
        <v>14.53</v>
      </c>
      <c r="F257">
        <v>14.61</v>
      </c>
      <c r="G257">
        <v>14.66</v>
      </c>
    </row>
    <row r="258" spans="1:7" ht="12">
      <c r="A258">
        <v>2257</v>
      </c>
      <c r="B258">
        <v>14.27</v>
      </c>
      <c r="C258">
        <v>14.29</v>
      </c>
      <c r="D258">
        <v>14.42</v>
      </c>
      <c r="E258">
        <v>14.52</v>
      </c>
      <c r="F258">
        <v>14.61</v>
      </c>
      <c r="G258">
        <v>14.66</v>
      </c>
    </row>
    <row r="259" spans="1:7" ht="12">
      <c r="A259">
        <v>2258</v>
      </c>
      <c r="B259">
        <v>14.28</v>
      </c>
      <c r="C259">
        <v>14.29</v>
      </c>
      <c r="D259">
        <v>14.42</v>
      </c>
      <c r="E259">
        <v>14.52</v>
      </c>
      <c r="F259">
        <v>14.6</v>
      </c>
      <c r="G259">
        <v>14.66</v>
      </c>
    </row>
    <row r="260" spans="1:7" ht="12">
      <c r="A260">
        <v>2259</v>
      </c>
      <c r="B260">
        <v>14.28</v>
      </c>
      <c r="C260">
        <v>14.29</v>
      </c>
      <c r="D260">
        <v>14.42</v>
      </c>
      <c r="E260">
        <v>14.52</v>
      </c>
      <c r="F260">
        <v>14.6</v>
      </c>
      <c r="G260">
        <v>14.66</v>
      </c>
    </row>
    <row r="261" spans="1:7" ht="12">
      <c r="A261">
        <v>2260</v>
      </c>
      <c r="B261">
        <v>14.28</v>
      </c>
      <c r="C261">
        <v>14.3</v>
      </c>
      <c r="D261">
        <v>14.41</v>
      </c>
      <c r="E261">
        <v>14.52</v>
      </c>
      <c r="F261">
        <v>14.6</v>
      </c>
      <c r="G261">
        <v>14.66</v>
      </c>
    </row>
    <row r="262" spans="1:7" ht="12">
      <c r="A262">
        <v>2261</v>
      </c>
      <c r="B262">
        <v>14.28</v>
      </c>
      <c r="C262">
        <v>14.3</v>
      </c>
      <c r="D262">
        <v>14.41</v>
      </c>
      <c r="E262">
        <v>14.52</v>
      </c>
      <c r="F262">
        <v>14.6</v>
      </c>
      <c r="G262">
        <v>14.65</v>
      </c>
    </row>
    <row r="263" spans="1:7" ht="12">
      <c r="A263">
        <v>2262</v>
      </c>
      <c r="B263">
        <v>14.28</v>
      </c>
      <c r="C263">
        <v>14.3</v>
      </c>
      <c r="D263">
        <v>14.41</v>
      </c>
      <c r="E263">
        <v>14.52</v>
      </c>
      <c r="F263">
        <v>14.6</v>
      </c>
      <c r="G263">
        <v>14.66</v>
      </c>
    </row>
    <row r="264" spans="1:7" ht="12">
      <c r="A264">
        <v>2263</v>
      </c>
      <c r="B264">
        <v>14.28</v>
      </c>
      <c r="C264">
        <v>14.29</v>
      </c>
      <c r="D264">
        <v>14.41</v>
      </c>
      <c r="E264">
        <v>14.52</v>
      </c>
      <c r="F264">
        <v>14.6</v>
      </c>
      <c r="G264">
        <v>14.66</v>
      </c>
    </row>
    <row r="265" spans="1:7" ht="12">
      <c r="A265">
        <v>2264</v>
      </c>
      <c r="B265">
        <v>14.28</v>
      </c>
      <c r="C265">
        <v>14.3</v>
      </c>
      <c r="D265">
        <v>14.41</v>
      </c>
      <c r="E265">
        <v>14.51</v>
      </c>
      <c r="F265">
        <v>14.6</v>
      </c>
      <c r="G265">
        <v>14.65</v>
      </c>
    </row>
    <row r="266" spans="1:7" ht="12">
      <c r="A266">
        <v>2265</v>
      </c>
      <c r="B266">
        <v>14.28</v>
      </c>
      <c r="C266">
        <v>14.29</v>
      </c>
      <c r="D266">
        <v>14.4</v>
      </c>
      <c r="E266">
        <v>14.51</v>
      </c>
      <c r="F266">
        <v>14.6</v>
      </c>
      <c r="G266">
        <v>14.65</v>
      </c>
    </row>
    <row r="267" spans="1:7" ht="12">
      <c r="A267">
        <v>2266</v>
      </c>
      <c r="B267">
        <v>14.28</v>
      </c>
      <c r="C267">
        <v>14.3</v>
      </c>
      <c r="D267">
        <v>14.4</v>
      </c>
      <c r="E267">
        <v>14.51</v>
      </c>
      <c r="F267">
        <v>14.6</v>
      </c>
      <c r="G267">
        <v>14.65</v>
      </c>
    </row>
    <row r="268" spans="1:7" ht="12">
      <c r="A268">
        <v>2267</v>
      </c>
      <c r="B268">
        <v>14.28</v>
      </c>
      <c r="C268">
        <v>14.29</v>
      </c>
      <c r="D268">
        <v>14.4</v>
      </c>
      <c r="E268">
        <v>14.51</v>
      </c>
      <c r="F268">
        <v>14.6</v>
      </c>
      <c r="G268">
        <v>14.65</v>
      </c>
    </row>
    <row r="269" spans="1:7" ht="12">
      <c r="A269">
        <v>2268</v>
      </c>
      <c r="B269">
        <v>14.28</v>
      </c>
      <c r="C269">
        <v>14.3</v>
      </c>
      <c r="D269">
        <v>14.4</v>
      </c>
      <c r="E269">
        <v>14.51</v>
      </c>
      <c r="F269">
        <v>14.59</v>
      </c>
      <c r="G269">
        <v>14.66</v>
      </c>
    </row>
    <row r="270" spans="1:7" ht="12">
      <c r="A270">
        <v>2269</v>
      </c>
      <c r="B270">
        <v>14.28</v>
      </c>
      <c r="C270">
        <v>14.3</v>
      </c>
      <c r="D270">
        <v>14.39</v>
      </c>
      <c r="E270">
        <v>14.51</v>
      </c>
      <c r="F270">
        <v>14.6</v>
      </c>
      <c r="G270">
        <v>14.66</v>
      </c>
    </row>
    <row r="271" spans="1:7" ht="12">
      <c r="A271">
        <v>2270</v>
      </c>
      <c r="B271">
        <v>14.29</v>
      </c>
      <c r="C271">
        <v>14.3</v>
      </c>
      <c r="D271">
        <v>14.39</v>
      </c>
      <c r="E271">
        <v>14.51</v>
      </c>
      <c r="F271">
        <v>14.59</v>
      </c>
      <c r="G271">
        <v>14.66</v>
      </c>
    </row>
    <row r="272" spans="1:7" ht="12">
      <c r="A272">
        <v>2271</v>
      </c>
      <c r="B272">
        <v>14.29</v>
      </c>
      <c r="C272">
        <v>14.3</v>
      </c>
      <c r="D272">
        <v>14.39</v>
      </c>
      <c r="E272">
        <v>14.51</v>
      </c>
      <c r="F272">
        <v>14.59</v>
      </c>
      <c r="G272">
        <v>14.66</v>
      </c>
    </row>
    <row r="273" spans="1:7" ht="12">
      <c r="A273">
        <v>2272</v>
      </c>
      <c r="B273">
        <v>14.29</v>
      </c>
      <c r="C273">
        <v>14.3</v>
      </c>
      <c r="D273">
        <v>14.39</v>
      </c>
      <c r="E273">
        <v>14.5</v>
      </c>
      <c r="F273">
        <v>14.59</v>
      </c>
      <c r="G273">
        <v>14.66</v>
      </c>
    </row>
    <row r="274" spans="1:7" ht="12">
      <c r="A274">
        <v>2273</v>
      </c>
      <c r="B274">
        <v>14.29</v>
      </c>
      <c r="C274">
        <v>14.3</v>
      </c>
      <c r="D274">
        <v>14.39</v>
      </c>
      <c r="E274">
        <v>14.5</v>
      </c>
      <c r="F274">
        <v>14.59</v>
      </c>
      <c r="G274">
        <v>14.66</v>
      </c>
    </row>
    <row r="275" spans="1:7" ht="12">
      <c r="A275">
        <v>2274</v>
      </c>
      <c r="B275">
        <v>14.29</v>
      </c>
      <c r="C275">
        <v>14.3</v>
      </c>
      <c r="D275">
        <v>14.39</v>
      </c>
      <c r="E275">
        <v>14.5</v>
      </c>
      <c r="F275">
        <v>14.59</v>
      </c>
      <c r="G275">
        <v>14.66</v>
      </c>
    </row>
    <row r="276" spans="1:7" ht="12">
      <c r="A276">
        <v>2275</v>
      </c>
      <c r="B276">
        <v>14.29</v>
      </c>
      <c r="C276">
        <v>14.3</v>
      </c>
      <c r="D276">
        <v>14.39</v>
      </c>
      <c r="E276">
        <v>14.5</v>
      </c>
      <c r="F276">
        <v>14.59</v>
      </c>
      <c r="G276">
        <v>14.66</v>
      </c>
    </row>
    <row r="277" spans="1:7" ht="12">
      <c r="A277">
        <v>2276</v>
      </c>
      <c r="B277">
        <v>14.29</v>
      </c>
      <c r="C277">
        <v>14.3</v>
      </c>
      <c r="D277">
        <v>14.38</v>
      </c>
      <c r="E277">
        <v>14.5</v>
      </c>
      <c r="F277">
        <v>14.59</v>
      </c>
      <c r="G277">
        <v>14.66</v>
      </c>
    </row>
    <row r="278" spans="1:7" ht="12">
      <c r="A278">
        <v>2277</v>
      </c>
      <c r="B278">
        <v>14.29</v>
      </c>
      <c r="C278">
        <v>14.3</v>
      </c>
      <c r="D278">
        <v>14.38</v>
      </c>
      <c r="E278">
        <v>14.5</v>
      </c>
      <c r="F278">
        <v>14.59</v>
      </c>
      <c r="G278">
        <v>14.66</v>
      </c>
    </row>
    <row r="279" spans="1:7" ht="12">
      <c r="A279">
        <v>2278</v>
      </c>
      <c r="B279">
        <v>14.29</v>
      </c>
      <c r="C279">
        <v>14.3</v>
      </c>
      <c r="D279">
        <v>14.38</v>
      </c>
      <c r="E279">
        <v>14.5</v>
      </c>
      <c r="F279">
        <v>14.59</v>
      </c>
      <c r="G279">
        <v>14.66</v>
      </c>
    </row>
    <row r="280" spans="1:7" ht="12">
      <c r="A280">
        <v>2279</v>
      </c>
      <c r="B280">
        <v>14.29</v>
      </c>
      <c r="C280">
        <v>14.3</v>
      </c>
      <c r="D280">
        <v>14.38</v>
      </c>
      <c r="E280">
        <v>14.5</v>
      </c>
      <c r="F280">
        <v>14.59</v>
      </c>
      <c r="G280">
        <v>14.66</v>
      </c>
    </row>
    <row r="281" spans="1:7" ht="12">
      <c r="A281">
        <v>2280</v>
      </c>
      <c r="B281">
        <v>14.29</v>
      </c>
      <c r="C281">
        <v>14.3</v>
      </c>
      <c r="D281">
        <v>14.38</v>
      </c>
      <c r="E281">
        <v>14.49</v>
      </c>
      <c r="F281">
        <v>14.59</v>
      </c>
      <c r="G281">
        <v>14.65</v>
      </c>
    </row>
    <row r="282" spans="1:7" ht="12">
      <c r="A282">
        <v>2281</v>
      </c>
      <c r="B282">
        <v>14.29</v>
      </c>
      <c r="C282">
        <v>14.3</v>
      </c>
      <c r="D282">
        <v>14.37</v>
      </c>
      <c r="E282">
        <v>14.49</v>
      </c>
      <c r="F282">
        <v>14.58</v>
      </c>
      <c r="G282">
        <v>14.66</v>
      </c>
    </row>
    <row r="283" spans="1:7" ht="12">
      <c r="A283">
        <v>2282</v>
      </c>
      <c r="B283">
        <v>14.29</v>
      </c>
      <c r="C283">
        <v>14.3</v>
      </c>
      <c r="D283">
        <v>14.37</v>
      </c>
      <c r="E283">
        <v>14.49</v>
      </c>
      <c r="F283">
        <v>14.58</v>
      </c>
      <c r="G283">
        <v>14.65</v>
      </c>
    </row>
    <row r="284" spans="1:7" ht="12">
      <c r="A284">
        <v>2283</v>
      </c>
      <c r="B284">
        <v>14.29</v>
      </c>
      <c r="C284">
        <v>14.3</v>
      </c>
      <c r="D284">
        <v>14.37</v>
      </c>
      <c r="E284">
        <v>14.49</v>
      </c>
      <c r="F284">
        <v>14.58</v>
      </c>
      <c r="G284">
        <v>14.65</v>
      </c>
    </row>
    <row r="285" spans="1:7" ht="12">
      <c r="A285">
        <v>2284</v>
      </c>
      <c r="B285">
        <v>14.29</v>
      </c>
      <c r="C285">
        <v>14.3</v>
      </c>
      <c r="D285">
        <v>14.37</v>
      </c>
      <c r="E285">
        <v>14.49</v>
      </c>
      <c r="F285">
        <v>14.58</v>
      </c>
      <c r="G285">
        <v>14.65</v>
      </c>
    </row>
    <row r="286" spans="1:7" ht="12">
      <c r="A286">
        <v>2285</v>
      </c>
      <c r="B286">
        <v>14.29</v>
      </c>
      <c r="C286">
        <v>14.3</v>
      </c>
      <c r="D286">
        <v>14.37</v>
      </c>
      <c r="E286">
        <v>14.49</v>
      </c>
      <c r="F286">
        <v>14.58</v>
      </c>
      <c r="G286">
        <v>14.65</v>
      </c>
    </row>
    <row r="287" spans="1:7" ht="12">
      <c r="A287">
        <v>2286</v>
      </c>
      <c r="B287">
        <v>14.29</v>
      </c>
      <c r="C287">
        <v>14.3</v>
      </c>
      <c r="D287">
        <v>14.37</v>
      </c>
      <c r="E287">
        <v>14.48</v>
      </c>
      <c r="F287">
        <v>14.58</v>
      </c>
      <c r="G287">
        <v>14.64</v>
      </c>
    </row>
    <row r="288" spans="1:7" ht="12">
      <c r="A288">
        <v>2287</v>
      </c>
      <c r="B288">
        <v>14.29</v>
      </c>
      <c r="C288">
        <v>14.3</v>
      </c>
      <c r="D288">
        <v>14.37</v>
      </c>
      <c r="E288">
        <v>14.48</v>
      </c>
      <c r="F288">
        <v>14.58</v>
      </c>
      <c r="G288">
        <v>14.64</v>
      </c>
    </row>
    <row r="289" spans="1:7" ht="12">
      <c r="A289">
        <v>2288</v>
      </c>
      <c r="B289">
        <v>14.29</v>
      </c>
      <c r="C289">
        <v>14.3</v>
      </c>
      <c r="D289">
        <v>14.36</v>
      </c>
      <c r="E289">
        <v>14.48</v>
      </c>
      <c r="F289">
        <v>14.58</v>
      </c>
      <c r="G289">
        <v>14.64</v>
      </c>
    </row>
    <row r="290" spans="1:7" ht="12">
      <c r="A290">
        <v>2289</v>
      </c>
      <c r="B290">
        <v>14.29</v>
      </c>
      <c r="C290">
        <v>14.3</v>
      </c>
      <c r="D290">
        <v>14.36</v>
      </c>
      <c r="E290">
        <v>14.48</v>
      </c>
      <c r="F290">
        <v>14.58</v>
      </c>
      <c r="G290">
        <v>14.64</v>
      </c>
    </row>
    <row r="291" spans="1:7" ht="12">
      <c r="A291">
        <v>2290</v>
      </c>
      <c r="B291">
        <v>14.29</v>
      </c>
      <c r="C291">
        <v>14.3</v>
      </c>
      <c r="D291">
        <v>14.36</v>
      </c>
      <c r="E291">
        <v>14.48</v>
      </c>
      <c r="F291">
        <v>14.57</v>
      </c>
      <c r="G291">
        <v>14.64</v>
      </c>
    </row>
    <row r="292" spans="1:7" ht="12">
      <c r="A292">
        <v>2291</v>
      </c>
      <c r="B292">
        <v>14.29</v>
      </c>
      <c r="C292">
        <v>14.3</v>
      </c>
      <c r="D292">
        <v>14.36</v>
      </c>
      <c r="E292">
        <v>14.48</v>
      </c>
      <c r="F292">
        <v>14.57</v>
      </c>
      <c r="G292">
        <v>14.64</v>
      </c>
    </row>
    <row r="293" spans="1:7" ht="12">
      <c r="A293">
        <v>2292</v>
      </c>
      <c r="B293">
        <v>14.29</v>
      </c>
      <c r="C293">
        <v>14.3</v>
      </c>
      <c r="D293">
        <v>14.36</v>
      </c>
      <c r="E293">
        <v>14.47</v>
      </c>
      <c r="F293">
        <v>14.57</v>
      </c>
      <c r="G293">
        <v>14.64</v>
      </c>
    </row>
    <row r="294" spans="1:7" ht="12">
      <c r="A294">
        <v>2293</v>
      </c>
      <c r="B294">
        <v>14.29</v>
      </c>
      <c r="C294">
        <v>14.3</v>
      </c>
      <c r="D294">
        <v>14.36</v>
      </c>
      <c r="E294">
        <v>14.47</v>
      </c>
      <c r="F294">
        <v>14.57</v>
      </c>
      <c r="G294">
        <v>14.64</v>
      </c>
    </row>
    <row r="295" spans="1:7" ht="12">
      <c r="A295">
        <v>2294</v>
      </c>
      <c r="B295">
        <v>14.29</v>
      </c>
      <c r="C295">
        <v>14.3</v>
      </c>
      <c r="D295">
        <v>14.36</v>
      </c>
      <c r="E295">
        <v>14.47</v>
      </c>
      <c r="F295">
        <v>14.57</v>
      </c>
      <c r="G295">
        <v>14.64</v>
      </c>
    </row>
    <row r="296" spans="1:7" ht="12">
      <c r="A296">
        <v>2295</v>
      </c>
      <c r="B296">
        <v>14.29</v>
      </c>
      <c r="C296">
        <v>14.3</v>
      </c>
      <c r="D296">
        <v>14.36</v>
      </c>
      <c r="E296">
        <v>14.47</v>
      </c>
      <c r="F296">
        <v>14.57</v>
      </c>
      <c r="G296">
        <v>14.64</v>
      </c>
    </row>
    <row r="297" spans="1:7" ht="12">
      <c r="A297">
        <v>2296</v>
      </c>
      <c r="B297">
        <v>14.3</v>
      </c>
      <c r="C297">
        <v>14.3</v>
      </c>
      <c r="D297">
        <v>14.36</v>
      </c>
      <c r="E297">
        <v>14.47</v>
      </c>
      <c r="F297">
        <v>14.57</v>
      </c>
      <c r="G297">
        <v>14.64</v>
      </c>
    </row>
    <row r="298" spans="1:7" ht="12">
      <c r="A298">
        <v>2297</v>
      </c>
      <c r="B298">
        <v>14.29</v>
      </c>
      <c r="C298">
        <v>14.3</v>
      </c>
      <c r="D298">
        <v>14.36</v>
      </c>
      <c r="E298">
        <v>14.47</v>
      </c>
      <c r="F298">
        <v>14.57</v>
      </c>
      <c r="G298">
        <v>14.64</v>
      </c>
    </row>
    <row r="299" spans="1:7" ht="12">
      <c r="A299">
        <v>2298</v>
      </c>
      <c r="B299">
        <v>14.29</v>
      </c>
      <c r="C299">
        <v>14.3</v>
      </c>
      <c r="D299">
        <v>14.35</v>
      </c>
      <c r="E299">
        <v>14.47</v>
      </c>
      <c r="F299">
        <v>14.57</v>
      </c>
      <c r="G299">
        <v>14.64</v>
      </c>
    </row>
    <row r="300" spans="1:7" ht="12">
      <c r="A300">
        <v>2299</v>
      </c>
      <c r="B300">
        <v>14.29</v>
      </c>
      <c r="C300">
        <v>14.3</v>
      </c>
      <c r="D300">
        <v>14.35</v>
      </c>
      <c r="E300">
        <v>14.47</v>
      </c>
      <c r="F300">
        <v>14.57</v>
      </c>
      <c r="G300">
        <v>14.64</v>
      </c>
    </row>
    <row r="301" spans="1:7" ht="12">
      <c r="A301">
        <v>2300</v>
      </c>
      <c r="B301">
        <v>14.3</v>
      </c>
      <c r="C301">
        <v>14.3</v>
      </c>
      <c r="D301">
        <v>14.35</v>
      </c>
      <c r="E301">
        <v>14.46</v>
      </c>
      <c r="F301">
        <v>14.56</v>
      </c>
      <c r="G301">
        <v>14.64</v>
      </c>
    </row>
    <row r="302" spans="1:7" ht="12">
      <c r="A302">
        <v>2301</v>
      </c>
      <c r="B302">
        <v>14.3</v>
      </c>
      <c r="C302">
        <v>14.3</v>
      </c>
      <c r="D302">
        <v>14.35</v>
      </c>
      <c r="E302">
        <v>14.46</v>
      </c>
      <c r="F302">
        <v>14.56</v>
      </c>
      <c r="G302">
        <v>14.63</v>
      </c>
    </row>
    <row r="303" spans="1:7" ht="12">
      <c r="A303">
        <v>2302</v>
      </c>
      <c r="B303">
        <v>14.3</v>
      </c>
      <c r="C303">
        <v>14.3</v>
      </c>
      <c r="D303">
        <v>14.35</v>
      </c>
      <c r="E303">
        <v>14.46</v>
      </c>
      <c r="F303">
        <v>14.56</v>
      </c>
      <c r="G303">
        <v>14.63</v>
      </c>
    </row>
    <row r="304" spans="1:7" ht="12">
      <c r="A304">
        <v>2303</v>
      </c>
      <c r="B304">
        <v>14.3</v>
      </c>
      <c r="C304">
        <v>14.3</v>
      </c>
      <c r="D304">
        <v>14.35</v>
      </c>
      <c r="E304">
        <v>14.46</v>
      </c>
      <c r="F304">
        <v>14.56</v>
      </c>
      <c r="G304">
        <v>14.63</v>
      </c>
    </row>
    <row r="305" spans="1:7" ht="12">
      <c r="A305">
        <v>2304</v>
      </c>
      <c r="B305">
        <v>14.29</v>
      </c>
      <c r="C305">
        <v>14.3</v>
      </c>
      <c r="D305">
        <v>14.35</v>
      </c>
      <c r="E305">
        <v>14.46</v>
      </c>
      <c r="F305">
        <v>14.56</v>
      </c>
      <c r="G305">
        <v>14.63</v>
      </c>
    </row>
    <row r="306" spans="1:7" ht="12">
      <c r="A306">
        <v>2305</v>
      </c>
      <c r="B306">
        <v>14.29</v>
      </c>
      <c r="C306">
        <v>14.3</v>
      </c>
      <c r="D306">
        <v>14.35</v>
      </c>
      <c r="E306">
        <v>14.46</v>
      </c>
      <c r="F306">
        <v>14.56</v>
      </c>
      <c r="G306">
        <v>14.63</v>
      </c>
    </row>
    <row r="307" spans="1:7" ht="12">
      <c r="A307">
        <v>2306</v>
      </c>
      <c r="B307">
        <v>14.29</v>
      </c>
      <c r="C307">
        <v>14.3</v>
      </c>
      <c r="D307">
        <v>14.35</v>
      </c>
      <c r="E307">
        <v>14.46</v>
      </c>
      <c r="F307">
        <v>14.56</v>
      </c>
      <c r="G307">
        <v>14.63</v>
      </c>
    </row>
    <row r="308" spans="1:7" ht="12">
      <c r="A308">
        <v>2307</v>
      </c>
      <c r="B308">
        <v>14.29</v>
      </c>
      <c r="C308">
        <v>14.3</v>
      </c>
      <c r="D308">
        <v>14.35</v>
      </c>
      <c r="E308">
        <v>14.45</v>
      </c>
      <c r="F308">
        <v>14.56</v>
      </c>
      <c r="G308">
        <v>14.63</v>
      </c>
    </row>
    <row r="309" spans="1:7" ht="12">
      <c r="A309">
        <v>2308</v>
      </c>
      <c r="B309">
        <v>14.3</v>
      </c>
      <c r="C309">
        <v>14.3</v>
      </c>
      <c r="D309">
        <v>14.35</v>
      </c>
      <c r="E309">
        <v>14.45</v>
      </c>
      <c r="F309">
        <v>14.56</v>
      </c>
      <c r="G309">
        <v>14.62</v>
      </c>
    </row>
    <row r="310" spans="1:7" ht="12">
      <c r="A310">
        <v>2309</v>
      </c>
      <c r="B310">
        <v>14.29</v>
      </c>
      <c r="C310">
        <v>14.3</v>
      </c>
      <c r="D310">
        <v>14.35</v>
      </c>
      <c r="E310">
        <v>14.45</v>
      </c>
      <c r="F310">
        <v>14.55</v>
      </c>
      <c r="G310">
        <v>14.63</v>
      </c>
    </row>
    <row r="311" spans="1:7" ht="12">
      <c r="A311">
        <v>2310</v>
      </c>
      <c r="B311">
        <v>14.29</v>
      </c>
      <c r="C311">
        <v>14.3</v>
      </c>
      <c r="D311">
        <v>14.35</v>
      </c>
      <c r="E311">
        <v>14.45</v>
      </c>
      <c r="F311">
        <v>14.55</v>
      </c>
      <c r="G311">
        <v>14.63</v>
      </c>
    </row>
    <row r="312" spans="1:7" ht="12">
      <c r="A312">
        <v>2311</v>
      </c>
      <c r="B312">
        <v>14.3</v>
      </c>
      <c r="C312">
        <v>14.3</v>
      </c>
      <c r="D312">
        <v>14.35</v>
      </c>
      <c r="E312">
        <v>14.45</v>
      </c>
      <c r="F312">
        <v>14.55</v>
      </c>
      <c r="G312">
        <v>14.63</v>
      </c>
    </row>
    <row r="313" spans="1:7" ht="12">
      <c r="A313">
        <v>2312</v>
      </c>
      <c r="B313">
        <v>14.3</v>
      </c>
      <c r="C313">
        <v>14.3</v>
      </c>
      <c r="D313">
        <v>14.35</v>
      </c>
      <c r="E313">
        <v>14.45</v>
      </c>
      <c r="F313">
        <v>14.55</v>
      </c>
      <c r="G313">
        <v>14.62</v>
      </c>
    </row>
    <row r="314" spans="1:7" ht="12">
      <c r="A314">
        <v>2313</v>
      </c>
      <c r="B314">
        <v>14.3</v>
      </c>
      <c r="C314">
        <v>14.3</v>
      </c>
      <c r="D314">
        <v>14.35</v>
      </c>
      <c r="E314">
        <v>14.44</v>
      </c>
      <c r="F314">
        <v>14.55</v>
      </c>
      <c r="G314">
        <v>14.62</v>
      </c>
    </row>
    <row r="315" spans="1:7" ht="12">
      <c r="A315">
        <v>2314</v>
      </c>
      <c r="B315">
        <v>14.3</v>
      </c>
      <c r="C315">
        <v>14.3</v>
      </c>
      <c r="D315">
        <v>14.35</v>
      </c>
      <c r="E315">
        <v>14.44</v>
      </c>
      <c r="F315">
        <v>14.55</v>
      </c>
      <c r="G315">
        <v>14.62</v>
      </c>
    </row>
    <row r="316" spans="1:7" ht="12">
      <c r="A316">
        <v>2315</v>
      </c>
      <c r="B316">
        <v>14.3</v>
      </c>
      <c r="C316">
        <v>14.3</v>
      </c>
      <c r="D316">
        <v>14.35</v>
      </c>
      <c r="E316">
        <v>14.44</v>
      </c>
      <c r="F316">
        <v>14.55</v>
      </c>
      <c r="G316">
        <v>14.62</v>
      </c>
    </row>
    <row r="317" spans="1:7" ht="12">
      <c r="A317">
        <v>2316</v>
      </c>
      <c r="B317">
        <v>14.3</v>
      </c>
      <c r="C317">
        <v>14.3</v>
      </c>
      <c r="D317">
        <v>14.35</v>
      </c>
      <c r="E317">
        <v>14.44</v>
      </c>
      <c r="F317">
        <v>14.54</v>
      </c>
      <c r="G317">
        <v>14.62</v>
      </c>
    </row>
    <row r="318" spans="1:7" ht="12">
      <c r="A318">
        <v>2317</v>
      </c>
      <c r="B318">
        <v>14.3</v>
      </c>
      <c r="C318">
        <v>14.3</v>
      </c>
      <c r="D318">
        <v>14.34</v>
      </c>
      <c r="E318">
        <v>14.44</v>
      </c>
      <c r="F318">
        <v>14.55</v>
      </c>
      <c r="G318">
        <v>14.62</v>
      </c>
    </row>
    <row r="319" spans="1:7" ht="12">
      <c r="A319">
        <v>2318</v>
      </c>
      <c r="B319">
        <v>14.3</v>
      </c>
      <c r="C319">
        <v>14.3</v>
      </c>
      <c r="D319">
        <v>14.34</v>
      </c>
      <c r="E319">
        <v>14.44</v>
      </c>
      <c r="F319">
        <v>14.55</v>
      </c>
      <c r="G319">
        <v>14.62</v>
      </c>
    </row>
    <row r="320" spans="1:7" ht="12">
      <c r="A320">
        <v>2319</v>
      </c>
      <c r="B320">
        <v>14.3</v>
      </c>
      <c r="C320">
        <v>14.3</v>
      </c>
      <c r="D320">
        <v>14.34</v>
      </c>
      <c r="E320">
        <v>14.44</v>
      </c>
      <c r="F320">
        <v>14.54</v>
      </c>
      <c r="G320">
        <v>14.62</v>
      </c>
    </row>
    <row r="321" spans="1:7" ht="12">
      <c r="A321">
        <v>2320</v>
      </c>
      <c r="B321">
        <v>14.3</v>
      </c>
      <c r="C321">
        <v>14.31</v>
      </c>
      <c r="D321">
        <v>14.34</v>
      </c>
      <c r="E321">
        <v>14.44</v>
      </c>
      <c r="F321">
        <v>14.54</v>
      </c>
      <c r="G321">
        <v>14.61</v>
      </c>
    </row>
    <row r="322" spans="1:7" ht="12">
      <c r="A322">
        <v>2321</v>
      </c>
      <c r="B322">
        <v>14.3</v>
      </c>
      <c r="C322">
        <v>14.31</v>
      </c>
      <c r="D322">
        <v>14.34</v>
      </c>
      <c r="E322">
        <v>14.44</v>
      </c>
      <c r="F322">
        <v>14.54</v>
      </c>
      <c r="G322">
        <v>14.61</v>
      </c>
    </row>
    <row r="323" spans="1:7" ht="12">
      <c r="A323">
        <v>2322</v>
      </c>
      <c r="B323">
        <v>14.3</v>
      </c>
      <c r="C323">
        <v>14.3</v>
      </c>
      <c r="D323">
        <v>14.34</v>
      </c>
      <c r="E323">
        <v>14.43</v>
      </c>
      <c r="F323">
        <v>14.54</v>
      </c>
      <c r="G323">
        <v>14.61</v>
      </c>
    </row>
    <row r="324" spans="1:7" ht="12">
      <c r="A324">
        <v>2323</v>
      </c>
      <c r="B324">
        <v>14.3</v>
      </c>
      <c r="C324">
        <v>14.3</v>
      </c>
      <c r="D324">
        <v>14.35</v>
      </c>
      <c r="E324">
        <v>14.43</v>
      </c>
      <c r="F324">
        <v>14.54</v>
      </c>
      <c r="G324">
        <v>14.61</v>
      </c>
    </row>
    <row r="325" spans="1:7" ht="12">
      <c r="A325">
        <v>2324</v>
      </c>
      <c r="B325">
        <v>14.3</v>
      </c>
      <c r="C325">
        <v>14.3</v>
      </c>
      <c r="D325">
        <v>14.34</v>
      </c>
      <c r="E325">
        <v>14.43</v>
      </c>
      <c r="F325">
        <v>14.54</v>
      </c>
      <c r="G325">
        <v>14.61</v>
      </c>
    </row>
    <row r="326" spans="1:7" ht="12">
      <c r="A326">
        <v>2325</v>
      </c>
      <c r="B326">
        <v>14.3</v>
      </c>
      <c r="C326">
        <v>14.31</v>
      </c>
      <c r="D326">
        <v>14.34</v>
      </c>
      <c r="E326">
        <v>14.43</v>
      </c>
      <c r="F326">
        <v>14.53</v>
      </c>
      <c r="G326">
        <v>14.61</v>
      </c>
    </row>
    <row r="327" spans="1:7" ht="12">
      <c r="A327">
        <v>2326</v>
      </c>
      <c r="B327">
        <v>14.3</v>
      </c>
      <c r="C327">
        <v>14.31</v>
      </c>
      <c r="D327">
        <v>14.34</v>
      </c>
      <c r="E327">
        <v>14.43</v>
      </c>
      <c r="F327">
        <v>14.53</v>
      </c>
      <c r="G327">
        <v>14.61</v>
      </c>
    </row>
    <row r="328" spans="1:7" ht="12">
      <c r="A328">
        <v>2327</v>
      </c>
      <c r="B328">
        <v>14.3</v>
      </c>
      <c r="C328">
        <v>14.3</v>
      </c>
      <c r="D328">
        <v>14.34</v>
      </c>
      <c r="E328">
        <v>14.43</v>
      </c>
      <c r="F328">
        <v>14.53</v>
      </c>
      <c r="G328">
        <v>14.61</v>
      </c>
    </row>
    <row r="329" spans="1:7" ht="12">
      <c r="A329">
        <v>2328</v>
      </c>
      <c r="B329">
        <v>14.3</v>
      </c>
      <c r="C329">
        <v>14.31</v>
      </c>
      <c r="D329">
        <v>14.34</v>
      </c>
      <c r="E329">
        <v>14.43</v>
      </c>
      <c r="F329">
        <v>14.53</v>
      </c>
      <c r="G329">
        <v>14.61</v>
      </c>
    </row>
    <row r="330" spans="1:7" ht="12">
      <c r="A330">
        <v>2329</v>
      </c>
      <c r="B330">
        <v>14.3</v>
      </c>
      <c r="C330">
        <v>14.31</v>
      </c>
      <c r="D330">
        <v>14.34</v>
      </c>
      <c r="E330">
        <v>14.43</v>
      </c>
      <c r="F330">
        <v>14.53</v>
      </c>
      <c r="G330">
        <v>14.61</v>
      </c>
    </row>
    <row r="331" spans="1:7" ht="12">
      <c r="A331">
        <v>2330</v>
      </c>
      <c r="B331">
        <v>14.3</v>
      </c>
      <c r="C331">
        <v>14.31</v>
      </c>
      <c r="D331">
        <v>14.34</v>
      </c>
      <c r="E331">
        <v>14.43</v>
      </c>
      <c r="F331">
        <v>14.53</v>
      </c>
      <c r="G331">
        <v>14.61</v>
      </c>
    </row>
    <row r="332" spans="1:7" ht="12">
      <c r="A332">
        <v>2331</v>
      </c>
      <c r="B332">
        <v>14.3</v>
      </c>
      <c r="C332">
        <v>14.31</v>
      </c>
      <c r="D332">
        <v>14.34</v>
      </c>
      <c r="E332">
        <v>14.43</v>
      </c>
      <c r="F332">
        <v>14.53</v>
      </c>
      <c r="G332">
        <v>14.61</v>
      </c>
    </row>
    <row r="333" spans="1:7" ht="12">
      <c r="A333">
        <v>2332</v>
      </c>
      <c r="B333">
        <v>14.3</v>
      </c>
      <c r="C333">
        <v>14.3</v>
      </c>
      <c r="D333">
        <v>14.34</v>
      </c>
      <c r="E333">
        <v>14.43</v>
      </c>
      <c r="F333">
        <v>14.53</v>
      </c>
      <c r="G333">
        <v>14.6</v>
      </c>
    </row>
    <row r="334" spans="1:7" ht="12">
      <c r="A334">
        <v>2333</v>
      </c>
      <c r="B334">
        <v>14.3</v>
      </c>
      <c r="C334">
        <v>14.31</v>
      </c>
      <c r="D334">
        <v>14.34</v>
      </c>
      <c r="E334">
        <v>14.43</v>
      </c>
      <c r="F334">
        <v>14.53</v>
      </c>
      <c r="G334">
        <v>14.6</v>
      </c>
    </row>
    <row r="335" spans="1:7" ht="12">
      <c r="A335">
        <v>2334</v>
      </c>
      <c r="B335">
        <v>14.3</v>
      </c>
      <c r="C335">
        <v>14.31</v>
      </c>
      <c r="D335">
        <v>14.34</v>
      </c>
      <c r="E335">
        <v>14.43</v>
      </c>
      <c r="F335">
        <v>14.53</v>
      </c>
      <c r="G335">
        <v>14.6</v>
      </c>
    </row>
    <row r="336" spans="1:7" ht="12">
      <c r="A336">
        <v>2335</v>
      </c>
      <c r="B336">
        <v>14.3</v>
      </c>
      <c r="C336">
        <v>14.31</v>
      </c>
      <c r="D336">
        <v>14.34</v>
      </c>
      <c r="E336">
        <v>14.43</v>
      </c>
      <c r="F336">
        <v>14.52</v>
      </c>
      <c r="G336">
        <v>14.6</v>
      </c>
    </row>
    <row r="337" spans="1:7" ht="12">
      <c r="A337">
        <v>2336</v>
      </c>
      <c r="B337">
        <v>14.3</v>
      </c>
      <c r="C337">
        <v>14.31</v>
      </c>
      <c r="D337">
        <v>14.34</v>
      </c>
      <c r="E337">
        <v>14.42</v>
      </c>
      <c r="F337">
        <v>14.52</v>
      </c>
      <c r="G337">
        <v>14.6</v>
      </c>
    </row>
    <row r="338" spans="1:7" ht="12">
      <c r="A338">
        <v>2337</v>
      </c>
      <c r="B338">
        <v>14.3</v>
      </c>
      <c r="C338">
        <v>14.31</v>
      </c>
      <c r="D338">
        <v>14.34</v>
      </c>
      <c r="E338">
        <v>14.42</v>
      </c>
      <c r="F338">
        <v>14.52</v>
      </c>
      <c r="G338">
        <v>14.6</v>
      </c>
    </row>
    <row r="339" spans="1:7" ht="12">
      <c r="A339">
        <v>2338</v>
      </c>
      <c r="B339">
        <v>14.3</v>
      </c>
      <c r="C339">
        <v>14.31</v>
      </c>
      <c r="D339">
        <v>14.34</v>
      </c>
      <c r="E339">
        <v>14.42</v>
      </c>
      <c r="F339">
        <v>14.52</v>
      </c>
      <c r="G339">
        <v>14.6</v>
      </c>
    </row>
    <row r="340" spans="1:7" ht="12">
      <c r="A340">
        <v>2339</v>
      </c>
      <c r="B340">
        <v>14.3</v>
      </c>
      <c r="C340">
        <v>14.3</v>
      </c>
      <c r="D340">
        <v>14.34</v>
      </c>
      <c r="E340">
        <v>14.42</v>
      </c>
      <c r="F340">
        <v>14.52</v>
      </c>
      <c r="G340">
        <v>14.6</v>
      </c>
    </row>
    <row r="341" spans="1:7" ht="12">
      <c r="A341">
        <v>2340</v>
      </c>
      <c r="B341">
        <v>14.3</v>
      </c>
      <c r="C341">
        <v>14.31</v>
      </c>
      <c r="D341">
        <v>14.34</v>
      </c>
      <c r="E341">
        <v>14.42</v>
      </c>
      <c r="F341">
        <v>14.52</v>
      </c>
      <c r="G341">
        <v>14.6</v>
      </c>
    </row>
    <row r="342" spans="1:7" ht="12">
      <c r="A342">
        <v>2341</v>
      </c>
      <c r="B342">
        <v>14.3</v>
      </c>
      <c r="C342">
        <v>14.31</v>
      </c>
      <c r="D342">
        <v>14.34</v>
      </c>
      <c r="E342">
        <v>14.42</v>
      </c>
      <c r="F342">
        <v>14.51</v>
      </c>
      <c r="G342">
        <v>14.6</v>
      </c>
    </row>
    <row r="343" spans="1:7" ht="12">
      <c r="A343">
        <v>2342</v>
      </c>
      <c r="B343">
        <v>14.3</v>
      </c>
      <c r="C343">
        <v>14.3</v>
      </c>
      <c r="D343">
        <v>14.34</v>
      </c>
      <c r="E343">
        <v>14.42</v>
      </c>
      <c r="F343">
        <v>14.51</v>
      </c>
      <c r="G343">
        <v>14.6</v>
      </c>
    </row>
    <row r="344" spans="1:7" ht="12">
      <c r="A344">
        <v>2343</v>
      </c>
      <c r="B344">
        <v>14.3</v>
      </c>
      <c r="C344">
        <v>14.3</v>
      </c>
      <c r="D344">
        <v>14.34</v>
      </c>
      <c r="E344">
        <v>14.42</v>
      </c>
      <c r="F344">
        <v>14.51</v>
      </c>
      <c r="G344">
        <v>14.59</v>
      </c>
    </row>
    <row r="345" spans="1:7" ht="12">
      <c r="A345">
        <v>2344</v>
      </c>
      <c r="B345">
        <v>14.3</v>
      </c>
      <c r="C345">
        <v>14.31</v>
      </c>
      <c r="D345">
        <v>14.34</v>
      </c>
      <c r="E345">
        <v>14.42</v>
      </c>
      <c r="F345">
        <v>14.51</v>
      </c>
      <c r="G345">
        <v>14.59</v>
      </c>
    </row>
    <row r="346" spans="1:7" ht="12">
      <c r="A346">
        <v>2345</v>
      </c>
      <c r="B346">
        <v>14.3</v>
      </c>
      <c r="C346">
        <v>14.3</v>
      </c>
      <c r="D346">
        <v>14.34</v>
      </c>
      <c r="E346">
        <v>14.42</v>
      </c>
      <c r="F346">
        <v>14.51</v>
      </c>
      <c r="G346">
        <v>14.59</v>
      </c>
    </row>
    <row r="347" spans="1:7" ht="12">
      <c r="A347">
        <v>2346</v>
      </c>
      <c r="B347">
        <v>14.3</v>
      </c>
      <c r="C347">
        <v>14.31</v>
      </c>
      <c r="D347">
        <v>14.34</v>
      </c>
      <c r="E347">
        <v>14.41</v>
      </c>
      <c r="F347">
        <v>14.51</v>
      </c>
      <c r="G347">
        <v>14.59</v>
      </c>
    </row>
    <row r="348" spans="1:7" ht="12">
      <c r="A348">
        <v>2347</v>
      </c>
      <c r="B348">
        <v>14.3</v>
      </c>
      <c r="C348">
        <v>14.31</v>
      </c>
      <c r="D348">
        <v>14.34</v>
      </c>
      <c r="E348">
        <v>14.41</v>
      </c>
      <c r="F348">
        <v>14.51</v>
      </c>
      <c r="G348">
        <v>14.59</v>
      </c>
    </row>
    <row r="349" spans="1:7" ht="12">
      <c r="A349">
        <v>2348</v>
      </c>
      <c r="B349">
        <v>14.3</v>
      </c>
      <c r="C349">
        <v>14.31</v>
      </c>
      <c r="D349">
        <v>14.34</v>
      </c>
      <c r="E349">
        <v>14.41</v>
      </c>
      <c r="F349">
        <v>14.51</v>
      </c>
      <c r="G349">
        <v>14.59</v>
      </c>
    </row>
    <row r="350" spans="1:7" ht="12">
      <c r="A350">
        <v>2349</v>
      </c>
      <c r="B350">
        <v>14.3</v>
      </c>
      <c r="C350">
        <v>14.31</v>
      </c>
      <c r="D350">
        <v>14.34</v>
      </c>
      <c r="E350">
        <v>14.4</v>
      </c>
      <c r="F350">
        <v>14.51</v>
      </c>
      <c r="G350">
        <v>14.59</v>
      </c>
    </row>
    <row r="351" spans="1:7" ht="12">
      <c r="A351">
        <v>2350</v>
      </c>
      <c r="B351">
        <v>14.3</v>
      </c>
      <c r="C351">
        <v>14.31</v>
      </c>
      <c r="D351">
        <v>14.34</v>
      </c>
      <c r="E351">
        <v>14.4</v>
      </c>
      <c r="F351">
        <v>14.51</v>
      </c>
      <c r="G351">
        <v>14.59</v>
      </c>
    </row>
    <row r="352" spans="1:7" ht="12">
      <c r="A352">
        <v>2351</v>
      </c>
      <c r="B352">
        <v>14.3</v>
      </c>
      <c r="C352">
        <v>14.31</v>
      </c>
      <c r="D352">
        <v>14.34</v>
      </c>
      <c r="E352">
        <v>14.4</v>
      </c>
      <c r="F352">
        <v>14.51</v>
      </c>
      <c r="G352">
        <v>14.59</v>
      </c>
    </row>
    <row r="353" spans="1:7" ht="12">
      <c r="A353">
        <v>2352</v>
      </c>
      <c r="B353">
        <v>14.31</v>
      </c>
      <c r="C353">
        <v>14.31</v>
      </c>
      <c r="D353">
        <v>14.34</v>
      </c>
      <c r="E353">
        <v>14.4</v>
      </c>
      <c r="F353">
        <v>14.51</v>
      </c>
      <c r="G353">
        <v>14.58</v>
      </c>
    </row>
    <row r="354" spans="1:7" ht="12">
      <c r="A354">
        <v>2353</v>
      </c>
      <c r="B354">
        <v>14.3</v>
      </c>
      <c r="C354">
        <v>14.31</v>
      </c>
      <c r="D354">
        <v>14.34</v>
      </c>
      <c r="E354">
        <v>14.4</v>
      </c>
      <c r="F354">
        <v>14.51</v>
      </c>
      <c r="G354">
        <v>14.59</v>
      </c>
    </row>
    <row r="355" spans="1:7" ht="12">
      <c r="A355">
        <v>2354</v>
      </c>
      <c r="B355">
        <v>14.3</v>
      </c>
      <c r="C355">
        <v>14.31</v>
      </c>
      <c r="D355">
        <v>14.34</v>
      </c>
      <c r="E355">
        <v>14.4</v>
      </c>
      <c r="F355">
        <v>14.5</v>
      </c>
      <c r="G355">
        <v>14.58</v>
      </c>
    </row>
    <row r="356" spans="1:7" ht="12">
      <c r="A356">
        <v>2355</v>
      </c>
      <c r="B356">
        <v>14.3</v>
      </c>
      <c r="C356">
        <v>14.31</v>
      </c>
      <c r="D356">
        <v>14.34</v>
      </c>
      <c r="E356">
        <v>14.4</v>
      </c>
      <c r="F356">
        <v>14.5</v>
      </c>
      <c r="G356">
        <v>14.58</v>
      </c>
    </row>
    <row r="357" spans="1:7" ht="12">
      <c r="A357">
        <v>2356</v>
      </c>
      <c r="B357">
        <v>14.3</v>
      </c>
      <c r="C357">
        <v>14.31</v>
      </c>
      <c r="D357">
        <v>14.34</v>
      </c>
      <c r="E357">
        <v>14.4</v>
      </c>
      <c r="F357">
        <v>14.5</v>
      </c>
      <c r="G357">
        <v>14.58</v>
      </c>
    </row>
    <row r="358" spans="1:7" ht="12">
      <c r="A358">
        <v>2357</v>
      </c>
      <c r="B358">
        <v>14.3</v>
      </c>
      <c r="C358">
        <v>14.31</v>
      </c>
      <c r="D358">
        <v>14.34</v>
      </c>
      <c r="E358">
        <v>14.4</v>
      </c>
      <c r="F358">
        <v>14.5</v>
      </c>
      <c r="G358">
        <v>14.58</v>
      </c>
    </row>
    <row r="359" spans="1:7" ht="12">
      <c r="A359">
        <v>2358</v>
      </c>
      <c r="B359">
        <v>14.3</v>
      </c>
      <c r="C359">
        <v>14.31</v>
      </c>
      <c r="D359">
        <v>14.34</v>
      </c>
      <c r="E359">
        <v>14.39</v>
      </c>
      <c r="F359">
        <v>14.5</v>
      </c>
      <c r="G359">
        <v>14.58</v>
      </c>
    </row>
    <row r="360" spans="1:7" ht="12">
      <c r="A360">
        <v>2359</v>
      </c>
      <c r="B360">
        <v>14.3</v>
      </c>
      <c r="C360">
        <v>14.31</v>
      </c>
      <c r="D360">
        <v>14.34</v>
      </c>
      <c r="E360">
        <v>14.4</v>
      </c>
      <c r="F360">
        <v>14.5</v>
      </c>
      <c r="G360">
        <v>14.58</v>
      </c>
    </row>
    <row r="361" spans="1:7" ht="12">
      <c r="A361">
        <v>2360</v>
      </c>
      <c r="B361">
        <v>14.3</v>
      </c>
      <c r="C361">
        <v>14.31</v>
      </c>
      <c r="D361">
        <v>14.34</v>
      </c>
      <c r="E361">
        <v>14.39</v>
      </c>
      <c r="F361">
        <v>14.5</v>
      </c>
      <c r="G361">
        <v>14.58</v>
      </c>
    </row>
    <row r="362" spans="1:7" ht="12">
      <c r="A362">
        <v>2361</v>
      </c>
      <c r="B362">
        <v>14.3</v>
      </c>
      <c r="C362">
        <v>14.31</v>
      </c>
      <c r="D362">
        <v>14.34</v>
      </c>
      <c r="E362">
        <v>14.39</v>
      </c>
      <c r="F362">
        <v>14.5</v>
      </c>
      <c r="G362">
        <v>14.58</v>
      </c>
    </row>
    <row r="363" spans="1:7" ht="12">
      <c r="A363">
        <v>2362</v>
      </c>
      <c r="B363">
        <v>14.3</v>
      </c>
      <c r="C363">
        <v>14.31</v>
      </c>
      <c r="D363">
        <v>14.34</v>
      </c>
      <c r="E363">
        <v>14.39</v>
      </c>
      <c r="F363">
        <v>14.49</v>
      </c>
      <c r="G363">
        <v>14.58</v>
      </c>
    </row>
    <row r="364" spans="1:7" ht="12">
      <c r="A364">
        <v>2363</v>
      </c>
      <c r="B364">
        <v>14.3</v>
      </c>
      <c r="C364">
        <v>14.31</v>
      </c>
      <c r="D364">
        <v>14.34</v>
      </c>
      <c r="E364">
        <v>14.39</v>
      </c>
      <c r="F364">
        <v>14.49</v>
      </c>
      <c r="G364">
        <v>14.58</v>
      </c>
    </row>
    <row r="365" spans="1:7" ht="12">
      <c r="A365">
        <v>2364</v>
      </c>
      <c r="B365">
        <v>14.3</v>
      </c>
      <c r="C365">
        <v>14.31</v>
      </c>
      <c r="D365">
        <v>14.34</v>
      </c>
      <c r="E365">
        <v>14.39</v>
      </c>
      <c r="F365">
        <v>14.49</v>
      </c>
      <c r="G365">
        <v>14.57</v>
      </c>
    </row>
    <row r="366" spans="1:7" ht="12">
      <c r="A366">
        <v>2365</v>
      </c>
      <c r="B366">
        <v>14.3</v>
      </c>
      <c r="C366">
        <v>14.31</v>
      </c>
      <c r="D366">
        <v>14.34</v>
      </c>
      <c r="E366">
        <v>14.39</v>
      </c>
      <c r="F366">
        <v>14.49</v>
      </c>
      <c r="G366">
        <v>14.57</v>
      </c>
    </row>
    <row r="367" spans="1:7" ht="12">
      <c r="A367">
        <v>2366</v>
      </c>
      <c r="B367">
        <v>14.3</v>
      </c>
      <c r="C367">
        <v>14.31</v>
      </c>
      <c r="D367">
        <v>14.34</v>
      </c>
      <c r="E367">
        <v>14.39</v>
      </c>
      <c r="F367">
        <v>14.49</v>
      </c>
      <c r="G367">
        <v>14.57</v>
      </c>
    </row>
    <row r="368" spans="1:7" ht="12">
      <c r="A368">
        <v>2367</v>
      </c>
      <c r="B368">
        <v>14.3</v>
      </c>
      <c r="C368">
        <v>14.31</v>
      </c>
      <c r="D368">
        <v>14.34</v>
      </c>
      <c r="E368">
        <v>14.38</v>
      </c>
      <c r="F368">
        <v>14.49</v>
      </c>
      <c r="G368">
        <v>14.57</v>
      </c>
    </row>
    <row r="369" spans="1:7" ht="12">
      <c r="A369">
        <v>2368</v>
      </c>
      <c r="B369">
        <v>14.3</v>
      </c>
      <c r="C369">
        <v>14.31</v>
      </c>
      <c r="D369">
        <v>14.34</v>
      </c>
      <c r="E369">
        <v>14.38</v>
      </c>
      <c r="F369">
        <v>14.49</v>
      </c>
      <c r="G369">
        <v>14.57</v>
      </c>
    </row>
    <row r="370" spans="1:7" ht="12">
      <c r="A370">
        <v>2369</v>
      </c>
      <c r="B370">
        <v>14.3</v>
      </c>
      <c r="C370">
        <v>14.31</v>
      </c>
      <c r="D370">
        <v>14.34</v>
      </c>
      <c r="E370">
        <v>14.38</v>
      </c>
      <c r="F370">
        <v>14.48</v>
      </c>
      <c r="G370">
        <v>14.57</v>
      </c>
    </row>
    <row r="371" spans="1:7" ht="12">
      <c r="A371">
        <v>2370</v>
      </c>
      <c r="B371">
        <v>14.3</v>
      </c>
      <c r="C371">
        <v>14.31</v>
      </c>
      <c r="D371">
        <v>14.34</v>
      </c>
      <c r="E371">
        <v>14.38</v>
      </c>
      <c r="F371">
        <v>14.48</v>
      </c>
      <c r="G371">
        <v>14.57</v>
      </c>
    </row>
    <row r="372" spans="1:7" ht="12">
      <c r="A372">
        <v>2371</v>
      </c>
      <c r="B372">
        <v>14.3</v>
      </c>
      <c r="C372">
        <v>14.31</v>
      </c>
      <c r="D372">
        <v>14.34</v>
      </c>
      <c r="E372">
        <v>14.38</v>
      </c>
      <c r="F372">
        <v>14.48</v>
      </c>
      <c r="G372">
        <v>14.57</v>
      </c>
    </row>
    <row r="373" spans="1:7" ht="12">
      <c r="A373">
        <v>2372</v>
      </c>
      <c r="B373">
        <v>14.3</v>
      </c>
      <c r="C373">
        <v>14.31</v>
      </c>
      <c r="D373">
        <v>14.34</v>
      </c>
      <c r="E373">
        <v>14.38</v>
      </c>
      <c r="F373">
        <v>14.48</v>
      </c>
      <c r="G373">
        <v>14.57</v>
      </c>
    </row>
    <row r="374" spans="1:7" ht="12">
      <c r="A374">
        <v>2373</v>
      </c>
      <c r="B374">
        <v>14.3</v>
      </c>
      <c r="C374">
        <v>14.31</v>
      </c>
      <c r="D374">
        <v>14.34</v>
      </c>
      <c r="E374">
        <v>14.38</v>
      </c>
      <c r="F374">
        <v>14.48</v>
      </c>
      <c r="G374">
        <v>14.57</v>
      </c>
    </row>
    <row r="375" spans="1:7" ht="12">
      <c r="A375">
        <v>2374</v>
      </c>
      <c r="B375">
        <v>14.3</v>
      </c>
      <c r="C375">
        <v>14.31</v>
      </c>
      <c r="D375">
        <v>14.34</v>
      </c>
      <c r="E375">
        <v>14.38</v>
      </c>
      <c r="F375">
        <v>14.48</v>
      </c>
      <c r="G375">
        <v>14.57</v>
      </c>
    </row>
    <row r="376" spans="1:7" ht="12">
      <c r="A376">
        <v>2375</v>
      </c>
      <c r="B376">
        <v>14.3</v>
      </c>
      <c r="C376">
        <v>14.31</v>
      </c>
      <c r="D376">
        <v>14.34</v>
      </c>
      <c r="E376">
        <v>14.38</v>
      </c>
      <c r="F376">
        <v>14.48</v>
      </c>
      <c r="G376">
        <v>14.57</v>
      </c>
    </row>
    <row r="377" spans="1:7" ht="12">
      <c r="A377">
        <v>2376</v>
      </c>
      <c r="B377">
        <v>14.31</v>
      </c>
      <c r="C377">
        <v>14.31</v>
      </c>
      <c r="D377">
        <v>14.34</v>
      </c>
      <c r="E377">
        <v>14.38</v>
      </c>
      <c r="F377">
        <v>14.48</v>
      </c>
      <c r="G377">
        <v>14.56</v>
      </c>
    </row>
    <row r="378" spans="1:7" ht="12">
      <c r="A378">
        <v>2377</v>
      </c>
      <c r="B378">
        <v>14.31</v>
      </c>
      <c r="C378">
        <v>14.31</v>
      </c>
      <c r="D378">
        <v>14.34</v>
      </c>
      <c r="E378">
        <v>14.37</v>
      </c>
      <c r="F378">
        <v>14.48</v>
      </c>
      <c r="G378">
        <v>14.56</v>
      </c>
    </row>
    <row r="379" spans="1:7" ht="12">
      <c r="A379">
        <v>2378</v>
      </c>
      <c r="B379">
        <v>14.3</v>
      </c>
      <c r="C379">
        <v>14.31</v>
      </c>
      <c r="D379">
        <v>14.34</v>
      </c>
      <c r="E379">
        <v>14.37</v>
      </c>
      <c r="F379">
        <v>14.48</v>
      </c>
      <c r="G379">
        <v>14.56</v>
      </c>
    </row>
    <row r="380" spans="1:7" ht="12">
      <c r="A380">
        <v>2379</v>
      </c>
      <c r="B380">
        <v>14.3</v>
      </c>
      <c r="C380">
        <v>14.31</v>
      </c>
      <c r="D380">
        <v>14.34</v>
      </c>
      <c r="E380">
        <v>14.37</v>
      </c>
      <c r="F380">
        <v>14.47</v>
      </c>
      <c r="G380">
        <v>14.56</v>
      </c>
    </row>
    <row r="381" spans="1:7" ht="12">
      <c r="A381">
        <v>2380</v>
      </c>
      <c r="B381">
        <v>14.3</v>
      </c>
      <c r="C381">
        <v>14.31</v>
      </c>
      <c r="D381">
        <v>14.34</v>
      </c>
      <c r="E381">
        <v>14.37</v>
      </c>
      <c r="F381">
        <v>14.47</v>
      </c>
      <c r="G381">
        <v>14.56</v>
      </c>
    </row>
    <row r="382" spans="1:7" ht="12">
      <c r="A382">
        <v>2381</v>
      </c>
      <c r="B382">
        <v>14.3</v>
      </c>
      <c r="C382">
        <v>14.31</v>
      </c>
      <c r="D382">
        <v>14.34</v>
      </c>
      <c r="E382">
        <v>14.37</v>
      </c>
      <c r="F382">
        <v>14.47</v>
      </c>
      <c r="G382">
        <v>14.57</v>
      </c>
    </row>
    <row r="383" spans="1:7" ht="12">
      <c r="A383">
        <v>2382</v>
      </c>
      <c r="B383">
        <v>14.3</v>
      </c>
      <c r="C383">
        <v>14.31</v>
      </c>
      <c r="D383">
        <v>14.34</v>
      </c>
      <c r="E383">
        <v>14.37</v>
      </c>
      <c r="F383">
        <v>14.47</v>
      </c>
      <c r="G383">
        <v>14.57</v>
      </c>
    </row>
    <row r="384" spans="1:7" ht="12">
      <c r="A384">
        <v>2383</v>
      </c>
      <c r="B384">
        <v>14.31</v>
      </c>
      <c r="C384">
        <v>14.31</v>
      </c>
      <c r="D384">
        <v>14.34</v>
      </c>
      <c r="E384">
        <v>14.37</v>
      </c>
      <c r="F384">
        <v>14.47</v>
      </c>
      <c r="G384">
        <v>14.57</v>
      </c>
    </row>
    <row r="385" spans="1:7" ht="12">
      <c r="A385">
        <v>2384</v>
      </c>
      <c r="B385">
        <v>14.31</v>
      </c>
      <c r="C385">
        <v>14.31</v>
      </c>
      <c r="D385">
        <v>14.34</v>
      </c>
      <c r="E385">
        <v>14.37</v>
      </c>
      <c r="F385">
        <v>14.47</v>
      </c>
      <c r="G385">
        <v>14.57</v>
      </c>
    </row>
    <row r="386" spans="1:7" ht="12">
      <c r="A386">
        <v>2385</v>
      </c>
      <c r="B386">
        <v>14.31</v>
      </c>
      <c r="C386">
        <v>14.31</v>
      </c>
      <c r="D386">
        <v>14.34</v>
      </c>
      <c r="E386">
        <v>14.37</v>
      </c>
      <c r="F386">
        <v>14.47</v>
      </c>
      <c r="G386">
        <v>14.57</v>
      </c>
    </row>
    <row r="387" spans="1:7" ht="12">
      <c r="A387">
        <v>2386</v>
      </c>
      <c r="B387">
        <v>14.31</v>
      </c>
      <c r="C387">
        <v>14.31</v>
      </c>
      <c r="D387">
        <v>14.34</v>
      </c>
      <c r="E387">
        <v>14.37</v>
      </c>
      <c r="F387">
        <v>14.47</v>
      </c>
      <c r="G387">
        <v>14.57</v>
      </c>
    </row>
    <row r="388" spans="1:7" ht="12">
      <c r="A388">
        <v>2387</v>
      </c>
      <c r="B388">
        <v>14.31</v>
      </c>
      <c r="C388">
        <v>14.31</v>
      </c>
      <c r="D388">
        <v>14.34</v>
      </c>
      <c r="E388">
        <v>14.37</v>
      </c>
      <c r="F388">
        <v>14.47</v>
      </c>
      <c r="G388">
        <v>14.56</v>
      </c>
    </row>
    <row r="389" spans="1:7" ht="12">
      <c r="A389">
        <v>2388</v>
      </c>
      <c r="B389">
        <v>14.31</v>
      </c>
      <c r="C389">
        <v>14.31</v>
      </c>
      <c r="D389">
        <v>14.34</v>
      </c>
      <c r="E389">
        <v>14.37</v>
      </c>
      <c r="F389">
        <v>14.46</v>
      </c>
      <c r="G389">
        <v>14.56</v>
      </c>
    </row>
    <row r="390" spans="1:7" ht="12">
      <c r="A390">
        <v>2389</v>
      </c>
      <c r="B390">
        <v>14.31</v>
      </c>
      <c r="C390">
        <v>14.31</v>
      </c>
      <c r="D390">
        <v>14.34</v>
      </c>
      <c r="E390">
        <v>14.37</v>
      </c>
      <c r="F390">
        <v>14.46</v>
      </c>
      <c r="G390">
        <v>14.56</v>
      </c>
    </row>
    <row r="391" spans="1:7" ht="12">
      <c r="A391">
        <v>2390</v>
      </c>
      <c r="B391">
        <v>14.31</v>
      </c>
      <c r="C391">
        <v>14.31</v>
      </c>
      <c r="D391">
        <v>14.34</v>
      </c>
      <c r="E391">
        <v>14.37</v>
      </c>
      <c r="F391">
        <v>14.46</v>
      </c>
      <c r="G391">
        <v>14.56</v>
      </c>
    </row>
    <row r="392" spans="1:7" ht="12">
      <c r="A392">
        <v>2391</v>
      </c>
      <c r="B392">
        <v>14.31</v>
      </c>
      <c r="C392">
        <v>14.31</v>
      </c>
      <c r="D392">
        <v>14.34</v>
      </c>
      <c r="E392">
        <v>14.37</v>
      </c>
      <c r="F392">
        <v>14.46</v>
      </c>
      <c r="G392">
        <v>14.56</v>
      </c>
    </row>
    <row r="393" spans="1:7" ht="12">
      <c r="A393">
        <v>2392</v>
      </c>
      <c r="B393">
        <v>14.31</v>
      </c>
      <c r="C393">
        <v>14.31</v>
      </c>
      <c r="D393">
        <v>14.34</v>
      </c>
      <c r="E393">
        <v>14.36</v>
      </c>
      <c r="F393">
        <v>14.46</v>
      </c>
      <c r="G393">
        <v>14.56</v>
      </c>
    </row>
    <row r="394" spans="1:7" ht="12">
      <c r="A394">
        <v>2393</v>
      </c>
      <c r="B394">
        <v>14.31</v>
      </c>
      <c r="C394">
        <v>14.32</v>
      </c>
      <c r="D394">
        <v>14.34</v>
      </c>
      <c r="E394">
        <v>14.36</v>
      </c>
      <c r="F394">
        <v>14.46</v>
      </c>
      <c r="G394">
        <v>14.56</v>
      </c>
    </row>
    <row r="395" spans="1:7" ht="12">
      <c r="A395">
        <v>2394</v>
      </c>
      <c r="B395">
        <v>14.31</v>
      </c>
      <c r="C395">
        <v>14.32</v>
      </c>
      <c r="D395">
        <v>14.33</v>
      </c>
      <c r="E395">
        <v>14.36</v>
      </c>
      <c r="F395">
        <v>14.46</v>
      </c>
      <c r="G395">
        <v>14.55</v>
      </c>
    </row>
    <row r="396" spans="1:7" ht="12">
      <c r="A396">
        <v>2395</v>
      </c>
      <c r="B396">
        <v>14.31</v>
      </c>
      <c r="C396">
        <v>14.31</v>
      </c>
      <c r="D396">
        <v>14.34</v>
      </c>
      <c r="E396">
        <v>14.36</v>
      </c>
      <c r="F396">
        <v>14.45</v>
      </c>
      <c r="G396">
        <v>14.56</v>
      </c>
    </row>
    <row r="397" spans="1:7" ht="12">
      <c r="A397">
        <v>2396</v>
      </c>
      <c r="B397">
        <v>14.31</v>
      </c>
      <c r="C397">
        <v>14.31</v>
      </c>
      <c r="D397">
        <v>14.34</v>
      </c>
      <c r="E397">
        <v>14.36</v>
      </c>
      <c r="F397">
        <v>14.46</v>
      </c>
      <c r="G397">
        <v>14.55</v>
      </c>
    </row>
    <row r="398" spans="1:7" ht="12">
      <c r="A398">
        <v>2397</v>
      </c>
      <c r="B398">
        <v>14.31</v>
      </c>
      <c r="C398">
        <v>14.31</v>
      </c>
      <c r="D398">
        <v>14.34</v>
      </c>
      <c r="E398">
        <v>14.36</v>
      </c>
      <c r="F398">
        <v>14.46</v>
      </c>
      <c r="G398">
        <v>14.55</v>
      </c>
    </row>
    <row r="399" spans="1:7" ht="12">
      <c r="A399">
        <v>2398</v>
      </c>
      <c r="B399">
        <v>14.31</v>
      </c>
      <c r="C399">
        <v>14.31</v>
      </c>
      <c r="D399">
        <v>14.34</v>
      </c>
      <c r="E399">
        <v>14.36</v>
      </c>
      <c r="F399">
        <v>14.46</v>
      </c>
      <c r="G399">
        <v>14.55</v>
      </c>
    </row>
    <row r="400" spans="1:7" ht="12">
      <c r="A400">
        <v>2399</v>
      </c>
      <c r="B400">
        <v>14.31</v>
      </c>
      <c r="C400">
        <v>14.31</v>
      </c>
      <c r="D400">
        <v>14.34</v>
      </c>
      <c r="E400">
        <v>14.36</v>
      </c>
      <c r="F400">
        <v>14.46</v>
      </c>
      <c r="G400">
        <v>14.55</v>
      </c>
    </row>
    <row r="401" spans="1:7" ht="12">
      <c r="A401">
        <v>2400</v>
      </c>
      <c r="B401">
        <v>14.31</v>
      </c>
      <c r="C401">
        <v>14.31</v>
      </c>
      <c r="D401">
        <v>14.34</v>
      </c>
      <c r="E401">
        <v>14.36</v>
      </c>
      <c r="F401">
        <v>14.45</v>
      </c>
      <c r="G401">
        <v>14.55</v>
      </c>
    </row>
    <row r="402" spans="1:7" ht="12">
      <c r="A402">
        <v>2401</v>
      </c>
      <c r="E402">
        <v>14.36</v>
      </c>
      <c r="F402">
        <v>14.45</v>
      </c>
      <c r="G402">
        <v>14.55</v>
      </c>
    </row>
    <row r="403" spans="1:7" ht="12">
      <c r="A403">
        <v>2402</v>
      </c>
      <c r="E403">
        <v>14.36</v>
      </c>
      <c r="F403">
        <v>14.45</v>
      </c>
      <c r="G403">
        <v>14.55</v>
      </c>
    </row>
    <row r="404" spans="1:7" ht="12">
      <c r="A404">
        <v>2403</v>
      </c>
      <c r="E404">
        <v>14.36</v>
      </c>
      <c r="F404">
        <v>14.45</v>
      </c>
      <c r="G404">
        <v>14.55</v>
      </c>
    </row>
    <row r="405" spans="1:7" ht="12">
      <c r="A405">
        <v>2404</v>
      </c>
      <c r="E405">
        <v>14.36</v>
      </c>
      <c r="F405">
        <v>14.45</v>
      </c>
      <c r="G405">
        <v>14.55</v>
      </c>
    </row>
    <row r="406" spans="1:7" ht="12">
      <c r="A406">
        <v>2405</v>
      </c>
      <c r="E406">
        <v>14.36</v>
      </c>
      <c r="F406">
        <v>14.45</v>
      </c>
      <c r="G406">
        <v>14.55</v>
      </c>
    </row>
    <row r="407" spans="1:7" ht="12">
      <c r="A407">
        <v>2406</v>
      </c>
      <c r="E407">
        <v>14.36</v>
      </c>
      <c r="F407">
        <v>14.44</v>
      </c>
      <c r="G407">
        <v>14.55</v>
      </c>
    </row>
    <row r="408" spans="1:7" ht="12">
      <c r="A408">
        <v>2407</v>
      </c>
      <c r="E408">
        <v>14.36</v>
      </c>
      <c r="F408">
        <v>14.44</v>
      </c>
      <c r="G408">
        <v>14.55</v>
      </c>
    </row>
    <row r="409" spans="1:7" ht="12">
      <c r="A409">
        <v>2408</v>
      </c>
      <c r="E409">
        <v>14.36</v>
      </c>
      <c r="F409">
        <v>14.44</v>
      </c>
      <c r="G409">
        <v>14.55</v>
      </c>
    </row>
    <row r="410" spans="1:7" ht="12">
      <c r="A410">
        <v>2409</v>
      </c>
      <c r="E410">
        <v>14.36</v>
      </c>
      <c r="F410">
        <v>14.44</v>
      </c>
      <c r="G410">
        <v>14.55</v>
      </c>
    </row>
    <row r="411" spans="1:7" ht="12">
      <c r="A411">
        <v>2410</v>
      </c>
      <c r="E411">
        <v>14.36</v>
      </c>
      <c r="F411">
        <v>14.44</v>
      </c>
      <c r="G411">
        <v>14.55</v>
      </c>
    </row>
    <row r="412" spans="1:7" ht="12">
      <c r="A412">
        <v>2411</v>
      </c>
      <c r="E412">
        <v>14.36</v>
      </c>
      <c r="F412">
        <v>14.44</v>
      </c>
      <c r="G412">
        <v>14.55</v>
      </c>
    </row>
    <row r="413" spans="1:7" ht="12">
      <c r="A413">
        <v>2412</v>
      </c>
      <c r="E413">
        <v>14.36</v>
      </c>
      <c r="F413">
        <v>14.44</v>
      </c>
      <c r="G413">
        <v>14.54</v>
      </c>
    </row>
    <row r="414" spans="1:7" ht="12">
      <c r="A414">
        <v>2413</v>
      </c>
      <c r="E414">
        <v>14.36</v>
      </c>
      <c r="F414">
        <v>14.44</v>
      </c>
      <c r="G414">
        <v>14.54</v>
      </c>
    </row>
    <row r="415" spans="1:7" ht="12">
      <c r="A415">
        <v>2414</v>
      </c>
      <c r="E415">
        <v>14.36</v>
      </c>
      <c r="F415">
        <v>14.44</v>
      </c>
      <c r="G415">
        <v>14.54</v>
      </c>
    </row>
    <row r="416" spans="1:7" ht="12">
      <c r="A416">
        <v>2415</v>
      </c>
      <c r="E416">
        <v>14.36</v>
      </c>
      <c r="F416">
        <v>14.44</v>
      </c>
      <c r="G416">
        <v>14.54</v>
      </c>
    </row>
    <row r="417" spans="1:7" ht="12">
      <c r="A417">
        <v>2416</v>
      </c>
      <c r="E417">
        <v>14.36</v>
      </c>
      <c r="F417">
        <v>14.44</v>
      </c>
      <c r="G417">
        <v>14.54</v>
      </c>
    </row>
    <row r="418" spans="1:7" ht="12">
      <c r="A418">
        <v>2417</v>
      </c>
      <c r="E418">
        <v>14.36</v>
      </c>
      <c r="F418">
        <v>14.44</v>
      </c>
      <c r="G418">
        <v>14.54</v>
      </c>
    </row>
    <row r="419" spans="1:7" ht="12">
      <c r="A419">
        <v>2418</v>
      </c>
      <c r="E419">
        <v>14.35</v>
      </c>
      <c r="F419">
        <v>14.43</v>
      </c>
      <c r="G419">
        <v>14.54</v>
      </c>
    </row>
    <row r="420" spans="1:7" ht="12">
      <c r="A420">
        <v>2419</v>
      </c>
      <c r="E420">
        <v>14.35</v>
      </c>
      <c r="F420">
        <v>14.43</v>
      </c>
      <c r="G420">
        <v>14.54</v>
      </c>
    </row>
    <row r="421" spans="1:7" ht="12">
      <c r="A421">
        <v>2420</v>
      </c>
      <c r="E421">
        <v>14.35</v>
      </c>
      <c r="F421">
        <v>14.43</v>
      </c>
      <c r="G421">
        <v>14.54</v>
      </c>
    </row>
    <row r="422" spans="1:7" ht="12">
      <c r="A422">
        <v>2421</v>
      </c>
      <c r="E422">
        <v>14.35</v>
      </c>
      <c r="F422">
        <v>14.43</v>
      </c>
      <c r="G422">
        <v>14.54</v>
      </c>
    </row>
    <row r="423" spans="1:7" ht="12">
      <c r="A423">
        <v>2422</v>
      </c>
      <c r="E423">
        <v>14.35</v>
      </c>
      <c r="F423">
        <v>14.43</v>
      </c>
      <c r="G423">
        <v>14.54</v>
      </c>
    </row>
    <row r="424" spans="1:7" ht="12">
      <c r="A424">
        <v>2423</v>
      </c>
      <c r="E424">
        <v>14.36</v>
      </c>
      <c r="F424">
        <v>14.43</v>
      </c>
      <c r="G424">
        <v>14.54</v>
      </c>
    </row>
    <row r="425" spans="1:7" ht="12">
      <c r="A425">
        <v>2424</v>
      </c>
      <c r="E425">
        <v>14.36</v>
      </c>
      <c r="F425">
        <v>14.43</v>
      </c>
      <c r="G425">
        <v>14.54</v>
      </c>
    </row>
    <row r="426" spans="1:7" ht="12">
      <c r="A426">
        <v>2425</v>
      </c>
      <c r="E426">
        <v>14.36</v>
      </c>
      <c r="F426">
        <v>14.43</v>
      </c>
      <c r="G426">
        <v>14.54</v>
      </c>
    </row>
    <row r="427" spans="1:7" ht="12">
      <c r="A427">
        <v>2426</v>
      </c>
      <c r="E427">
        <v>14.36</v>
      </c>
      <c r="F427">
        <v>14.43</v>
      </c>
      <c r="G427">
        <v>14.53</v>
      </c>
    </row>
    <row r="428" spans="1:7" ht="12">
      <c r="A428">
        <v>2427</v>
      </c>
      <c r="E428">
        <v>14.36</v>
      </c>
      <c r="F428">
        <v>14.42</v>
      </c>
      <c r="G428">
        <v>14.53</v>
      </c>
    </row>
    <row r="429" spans="1:7" ht="12">
      <c r="A429">
        <v>2428</v>
      </c>
      <c r="E429">
        <v>14.36</v>
      </c>
      <c r="F429">
        <v>14.42</v>
      </c>
      <c r="G429">
        <v>14.53</v>
      </c>
    </row>
    <row r="430" spans="1:7" ht="12">
      <c r="A430">
        <v>2429</v>
      </c>
      <c r="E430">
        <v>14.36</v>
      </c>
      <c r="F430">
        <v>14.42</v>
      </c>
      <c r="G430">
        <v>14.53</v>
      </c>
    </row>
    <row r="431" spans="1:7" ht="12">
      <c r="A431">
        <v>2430</v>
      </c>
      <c r="E431">
        <v>14.36</v>
      </c>
      <c r="F431">
        <v>14.42</v>
      </c>
      <c r="G431">
        <v>14.53</v>
      </c>
    </row>
    <row r="432" spans="1:7" ht="12">
      <c r="A432">
        <v>2431</v>
      </c>
      <c r="E432">
        <v>14.36</v>
      </c>
      <c r="F432">
        <v>14.42</v>
      </c>
      <c r="G432">
        <v>14.53</v>
      </c>
    </row>
    <row r="433" spans="1:7" ht="12">
      <c r="A433">
        <v>2432</v>
      </c>
      <c r="E433">
        <v>14.36</v>
      </c>
      <c r="F433">
        <v>14.42</v>
      </c>
      <c r="G433">
        <v>14.53</v>
      </c>
    </row>
    <row r="434" spans="1:7" ht="12">
      <c r="A434">
        <v>2433</v>
      </c>
      <c r="E434">
        <v>14.36</v>
      </c>
      <c r="F434">
        <v>14.42</v>
      </c>
      <c r="G434">
        <v>14.53</v>
      </c>
    </row>
    <row r="435" spans="1:7" ht="12">
      <c r="A435">
        <v>2434</v>
      </c>
      <c r="E435">
        <v>14.36</v>
      </c>
      <c r="F435">
        <v>14.42</v>
      </c>
      <c r="G435">
        <v>14.52</v>
      </c>
    </row>
    <row r="436" spans="1:7" ht="12">
      <c r="A436">
        <v>2435</v>
      </c>
      <c r="E436">
        <v>14.36</v>
      </c>
      <c r="F436">
        <v>14.42</v>
      </c>
      <c r="G436">
        <v>14.53</v>
      </c>
    </row>
    <row r="437" spans="1:7" ht="12">
      <c r="A437">
        <v>2436</v>
      </c>
      <c r="E437">
        <v>14.36</v>
      </c>
      <c r="F437">
        <v>14.42</v>
      </c>
      <c r="G437">
        <v>14.52</v>
      </c>
    </row>
    <row r="438" spans="1:7" ht="12">
      <c r="A438">
        <v>2437</v>
      </c>
      <c r="E438">
        <v>14.35</v>
      </c>
      <c r="F438">
        <v>14.42</v>
      </c>
      <c r="G438">
        <v>14.52</v>
      </c>
    </row>
    <row r="439" spans="1:7" ht="12">
      <c r="A439">
        <v>2438</v>
      </c>
      <c r="E439">
        <v>14.36</v>
      </c>
      <c r="F439">
        <v>14.41</v>
      </c>
      <c r="G439">
        <v>14.52</v>
      </c>
    </row>
    <row r="440" spans="1:7" ht="12">
      <c r="A440">
        <v>2439</v>
      </c>
      <c r="E440">
        <v>14.35</v>
      </c>
      <c r="F440">
        <v>14.42</v>
      </c>
      <c r="G440">
        <v>14.52</v>
      </c>
    </row>
    <row r="441" spans="1:7" ht="12">
      <c r="A441">
        <v>2440</v>
      </c>
      <c r="E441">
        <v>14.36</v>
      </c>
      <c r="F441">
        <v>14.41</v>
      </c>
      <c r="G441">
        <v>14.52</v>
      </c>
    </row>
    <row r="442" spans="1:7" ht="12">
      <c r="A442">
        <v>2441</v>
      </c>
      <c r="E442">
        <v>14.36</v>
      </c>
      <c r="F442">
        <v>14.41</v>
      </c>
      <c r="G442">
        <v>14.52</v>
      </c>
    </row>
    <row r="443" spans="1:7" ht="12">
      <c r="A443">
        <v>2442</v>
      </c>
      <c r="E443">
        <v>14.36</v>
      </c>
      <c r="F443">
        <v>14.41</v>
      </c>
      <c r="G443">
        <v>14.52</v>
      </c>
    </row>
    <row r="444" spans="1:7" ht="12">
      <c r="A444">
        <v>2443</v>
      </c>
      <c r="E444">
        <v>14.36</v>
      </c>
      <c r="F444">
        <v>14.41</v>
      </c>
      <c r="G444">
        <v>14.52</v>
      </c>
    </row>
    <row r="445" spans="1:7" ht="12">
      <c r="A445">
        <v>2444</v>
      </c>
      <c r="E445">
        <v>14.35</v>
      </c>
      <c r="F445">
        <v>14.41</v>
      </c>
      <c r="G445">
        <v>14.51</v>
      </c>
    </row>
    <row r="446" spans="1:7" ht="12">
      <c r="A446">
        <v>2445</v>
      </c>
      <c r="E446">
        <v>14.35</v>
      </c>
      <c r="F446">
        <v>14.41</v>
      </c>
      <c r="G446">
        <v>14.51</v>
      </c>
    </row>
    <row r="447" spans="1:7" ht="12">
      <c r="A447">
        <v>2446</v>
      </c>
      <c r="E447">
        <v>14.35</v>
      </c>
      <c r="F447">
        <v>14.41</v>
      </c>
      <c r="G447">
        <v>14.51</v>
      </c>
    </row>
    <row r="448" spans="1:7" ht="12">
      <c r="A448">
        <v>2447</v>
      </c>
      <c r="E448">
        <v>14.36</v>
      </c>
      <c r="F448">
        <v>14.41</v>
      </c>
      <c r="G448">
        <v>14.51</v>
      </c>
    </row>
    <row r="449" spans="1:7" ht="12">
      <c r="A449">
        <v>2448</v>
      </c>
      <c r="E449">
        <v>14.36</v>
      </c>
      <c r="F449">
        <v>14.41</v>
      </c>
      <c r="G449">
        <v>14.5</v>
      </c>
    </row>
    <row r="450" spans="1:7" ht="12">
      <c r="A450">
        <v>2449</v>
      </c>
      <c r="E450">
        <v>14.35</v>
      </c>
      <c r="F450">
        <v>14.41</v>
      </c>
      <c r="G450">
        <v>14.5</v>
      </c>
    </row>
    <row r="451" spans="1:7" ht="12">
      <c r="A451">
        <v>2450</v>
      </c>
      <c r="E451">
        <v>14.36</v>
      </c>
      <c r="F451">
        <v>14.41</v>
      </c>
      <c r="G451">
        <v>14.5</v>
      </c>
    </row>
    <row r="452" spans="1:7" ht="12">
      <c r="A452">
        <v>2451</v>
      </c>
      <c r="E452">
        <v>14.36</v>
      </c>
      <c r="F452">
        <v>14.41</v>
      </c>
      <c r="G452">
        <v>14.5</v>
      </c>
    </row>
    <row r="453" spans="1:7" ht="12">
      <c r="A453">
        <v>2452</v>
      </c>
      <c r="E453">
        <v>14.35</v>
      </c>
      <c r="F453">
        <v>14.4</v>
      </c>
      <c r="G453">
        <v>14.49</v>
      </c>
    </row>
    <row r="454" spans="1:7" ht="12">
      <c r="A454">
        <v>2453</v>
      </c>
      <c r="E454">
        <v>14.35</v>
      </c>
      <c r="F454">
        <v>14.4</v>
      </c>
      <c r="G454">
        <v>14.49</v>
      </c>
    </row>
    <row r="455" spans="1:7" ht="12">
      <c r="A455">
        <v>2454</v>
      </c>
      <c r="E455">
        <v>14.35</v>
      </c>
      <c r="F455">
        <v>14.4</v>
      </c>
      <c r="G455">
        <v>14.49</v>
      </c>
    </row>
    <row r="456" spans="1:7" ht="12">
      <c r="A456">
        <v>2455</v>
      </c>
      <c r="E456">
        <v>14.35</v>
      </c>
      <c r="F456">
        <v>14.41</v>
      </c>
      <c r="G456">
        <v>14.49</v>
      </c>
    </row>
    <row r="457" spans="1:7" ht="12">
      <c r="A457">
        <v>2456</v>
      </c>
      <c r="E457">
        <v>14.35</v>
      </c>
      <c r="F457">
        <v>14.4</v>
      </c>
      <c r="G457">
        <v>14.49</v>
      </c>
    </row>
    <row r="458" spans="1:7" ht="12">
      <c r="A458">
        <v>2457</v>
      </c>
      <c r="E458">
        <v>14.36</v>
      </c>
      <c r="F458">
        <v>14.4</v>
      </c>
      <c r="G458">
        <v>14.49</v>
      </c>
    </row>
    <row r="459" spans="1:7" ht="12">
      <c r="A459">
        <v>2458</v>
      </c>
      <c r="E459">
        <v>14.35</v>
      </c>
      <c r="F459">
        <v>14.4</v>
      </c>
      <c r="G459">
        <v>14.49</v>
      </c>
    </row>
    <row r="460" spans="1:7" ht="12">
      <c r="A460">
        <v>2459</v>
      </c>
      <c r="E460">
        <v>14.35</v>
      </c>
      <c r="F460">
        <v>14.4</v>
      </c>
      <c r="G460">
        <v>14.49</v>
      </c>
    </row>
    <row r="461" spans="1:7" ht="12">
      <c r="A461">
        <v>2460</v>
      </c>
      <c r="E461">
        <v>14.36</v>
      </c>
      <c r="F461">
        <v>14.4</v>
      </c>
      <c r="G461">
        <v>14.49</v>
      </c>
    </row>
    <row r="462" spans="1:7" ht="12">
      <c r="A462">
        <v>2461</v>
      </c>
      <c r="E462">
        <v>14.36</v>
      </c>
      <c r="F462">
        <v>14.4</v>
      </c>
      <c r="G462">
        <v>14.49</v>
      </c>
    </row>
    <row r="463" spans="1:7" ht="12">
      <c r="A463">
        <v>2462</v>
      </c>
      <c r="E463">
        <v>14.36</v>
      </c>
      <c r="F463">
        <v>14.4</v>
      </c>
      <c r="G463">
        <v>14.48</v>
      </c>
    </row>
    <row r="464" spans="1:7" ht="12">
      <c r="A464">
        <v>2463</v>
      </c>
      <c r="E464">
        <v>14.36</v>
      </c>
      <c r="F464">
        <v>14.4</v>
      </c>
      <c r="G464">
        <v>14.48</v>
      </c>
    </row>
    <row r="465" spans="1:7" ht="12">
      <c r="A465">
        <v>2464</v>
      </c>
      <c r="E465">
        <v>14.36</v>
      </c>
      <c r="F465">
        <v>14.4</v>
      </c>
      <c r="G465">
        <v>14.48</v>
      </c>
    </row>
    <row r="466" spans="1:7" ht="12">
      <c r="A466">
        <v>2465</v>
      </c>
      <c r="E466">
        <v>14.36</v>
      </c>
      <c r="F466">
        <v>14.4</v>
      </c>
      <c r="G466">
        <v>14.48</v>
      </c>
    </row>
    <row r="467" spans="1:7" ht="12">
      <c r="A467">
        <v>2466</v>
      </c>
      <c r="E467">
        <v>14.36</v>
      </c>
      <c r="F467">
        <v>14.4</v>
      </c>
      <c r="G467">
        <v>14.48</v>
      </c>
    </row>
    <row r="468" spans="1:7" ht="12">
      <c r="A468">
        <v>2467</v>
      </c>
      <c r="E468">
        <v>14.36</v>
      </c>
      <c r="F468">
        <v>14.4</v>
      </c>
      <c r="G468">
        <v>14.48</v>
      </c>
    </row>
    <row r="469" spans="1:7" ht="12">
      <c r="A469">
        <v>2468</v>
      </c>
      <c r="E469">
        <v>14.36</v>
      </c>
      <c r="F469">
        <v>14.4</v>
      </c>
      <c r="G469">
        <v>14.48</v>
      </c>
    </row>
    <row r="470" spans="1:7" ht="12">
      <c r="A470">
        <v>2469</v>
      </c>
      <c r="E470">
        <v>14.36</v>
      </c>
      <c r="F470">
        <v>14.4</v>
      </c>
      <c r="G470">
        <v>14.48</v>
      </c>
    </row>
    <row r="471" spans="1:7" ht="12">
      <c r="A471">
        <v>2470</v>
      </c>
      <c r="E471">
        <v>14.36</v>
      </c>
      <c r="F471">
        <v>14.39</v>
      </c>
      <c r="G471">
        <v>14.47</v>
      </c>
    </row>
    <row r="472" spans="1:7" ht="12">
      <c r="A472">
        <v>2471</v>
      </c>
      <c r="E472">
        <v>14.36</v>
      </c>
      <c r="F472">
        <v>14.39</v>
      </c>
      <c r="G472">
        <v>14.47</v>
      </c>
    </row>
    <row r="473" spans="1:7" ht="12">
      <c r="A473">
        <v>2472</v>
      </c>
      <c r="E473">
        <v>14.35</v>
      </c>
      <c r="F473">
        <v>14.39</v>
      </c>
      <c r="G473">
        <v>14.47</v>
      </c>
    </row>
    <row r="474" spans="1:7" ht="12">
      <c r="A474">
        <v>2473</v>
      </c>
      <c r="E474">
        <v>14.35</v>
      </c>
      <c r="F474">
        <v>14.39</v>
      </c>
      <c r="G474">
        <v>14.47</v>
      </c>
    </row>
    <row r="475" spans="1:7" ht="12">
      <c r="A475">
        <v>2474</v>
      </c>
      <c r="E475">
        <v>14.35</v>
      </c>
      <c r="F475">
        <v>14.39</v>
      </c>
      <c r="G475">
        <v>14.47</v>
      </c>
    </row>
    <row r="476" spans="1:7" ht="12">
      <c r="A476">
        <v>2475</v>
      </c>
      <c r="E476">
        <v>14.35</v>
      </c>
      <c r="F476">
        <v>14.39</v>
      </c>
      <c r="G476">
        <v>14.47</v>
      </c>
    </row>
    <row r="477" spans="1:7" ht="12">
      <c r="A477">
        <v>2476</v>
      </c>
      <c r="E477">
        <v>14.36</v>
      </c>
      <c r="F477">
        <v>14.39</v>
      </c>
      <c r="G477">
        <v>14.47</v>
      </c>
    </row>
    <row r="478" spans="1:7" ht="12">
      <c r="A478">
        <v>2477</v>
      </c>
      <c r="E478">
        <v>14.36</v>
      </c>
      <c r="F478">
        <v>14.39</v>
      </c>
      <c r="G478">
        <v>14.47</v>
      </c>
    </row>
    <row r="479" spans="1:7" ht="12">
      <c r="A479">
        <v>2478</v>
      </c>
      <c r="E479">
        <v>14.36</v>
      </c>
      <c r="F479">
        <v>14.39</v>
      </c>
      <c r="G479">
        <v>14.47</v>
      </c>
    </row>
    <row r="480" spans="1:7" ht="12">
      <c r="A480">
        <v>2479</v>
      </c>
      <c r="E480">
        <v>14.36</v>
      </c>
      <c r="F480">
        <v>14.39</v>
      </c>
      <c r="G480">
        <v>14.47</v>
      </c>
    </row>
    <row r="481" spans="1:7" ht="12">
      <c r="A481">
        <v>2480</v>
      </c>
      <c r="E481">
        <v>14.35</v>
      </c>
      <c r="F481">
        <v>14.39</v>
      </c>
      <c r="G481">
        <v>14.47</v>
      </c>
    </row>
    <row r="482" spans="1:7" ht="12">
      <c r="A482">
        <v>2481</v>
      </c>
      <c r="E482">
        <v>14.36</v>
      </c>
      <c r="F482">
        <v>14.39</v>
      </c>
      <c r="G482">
        <v>14.47</v>
      </c>
    </row>
    <row r="483" spans="1:7" ht="12">
      <c r="A483">
        <v>2482</v>
      </c>
      <c r="E483">
        <v>14.36</v>
      </c>
      <c r="F483">
        <v>14.39</v>
      </c>
      <c r="G483">
        <v>14.47</v>
      </c>
    </row>
    <row r="484" spans="1:7" ht="12">
      <c r="A484">
        <v>2483</v>
      </c>
      <c r="E484">
        <v>14.36</v>
      </c>
      <c r="F484">
        <v>14.39</v>
      </c>
      <c r="G484">
        <v>14.47</v>
      </c>
    </row>
    <row r="485" spans="1:7" ht="12">
      <c r="A485">
        <v>2484</v>
      </c>
      <c r="E485">
        <v>14.36</v>
      </c>
      <c r="F485">
        <v>14.39</v>
      </c>
      <c r="G485">
        <v>14.47</v>
      </c>
    </row>
    <row r="486" spans="1:7" ht="12">
      <c r="A486">
        <v>2485</v>
      </c>
      <c r="E486">
        <v>14.35</v>
      </c>
      <c r="F486">
        <v>14.39</v>
      </c>
      <c r="G486">
        <v>14.47</v>
      </c>
    </row>
    <row r="487" spans="1:7" ht="12">
      <c r="A487">
        <v>2486</v>
      </c>
      <c r="E487">
        <v>14.35</v>
      </c>
      <c r="F487">
        <v>14.39</v>
      </c>
      <c r="G487">
        <v>14.47</v>
      </c>
    </row>
    <row r="488" spans="1:7" ht="12">
      <c r="A488">
        <v>2487</v>
      </c>
      <c r="E488">
        <v>14.36</v>
      </c>
      <c r="F488">
        <v>14.39</v>
      </c>
      <c r="G488">
        <v>14.47</v>
      </c>
    </row>
    <row r="489" spans="1:7" ht="12">
      <c r="A489">
        <v>2488</v>
      </c>
      <c r="E489">
        <v>14.36</v>
      </c>
      <c r="F489">
        <v>14.39</v>
      </c>
      <c r="G489">
        <v>14.47</v>
      </c>
    </row>
    <row r="490" spans="1:7" ht="12">
      <c r="A490">
        <v>2489</v>
      </c>
      <c r="E490">
        <v>14.36</v>
      </c>
      <c r="F490">
        <v>14.38</v>
      </c>
      <c r="G490">
        <v>14.47</v>
      </c>
    </row>
    <row r="491" spans="1:7" ht="12">
      <c r="A491">
        <v>2490</v>
      </c>
      <c r="E491">
        <v>14.36</v>
      </c>
      <c r="F491">
        <v>14.39</v>
      </c>
      <c r="G491">
        <v>14.47</v>
      </c>
    </row>
    <row r="492" spans="1:7" ht="12">
      <c r="A492">
        <v>2491</v>
      </c>
      <c r="E492">
        <v>14.36</v>
      </c>
      <c r="F492">
        <v>14.39</v>
      </c>
      <c r="G492">
        <v>14.47</v>
      </c>
    </row>
    <row r="493" spans="1:7" ht="12">
      <c r="A493">
        <v>2492</v>
      </c>
      <c r="E493">
        <v>14.35</v>
      </c>
      <c r="F493">
        <v>14.38</v>
      </c>
      <c r="G493">
        <v>14.46</v>
      </c>
    </row>
    <row r="494" spans="1:7" ht="12">
      <c r="A494">
        <v>2493</v>
      </c>
      <c r="E494">
        <v>14.36</v>
      </c>
      <c r="F494">
        <v>14.38</v>
      </c>
      <c r="G494">
        <v>14.46</v>
      </c>
    </row>
    <row r="495" spans="1:7" ht="12">
      <c r="A495">
        <v>2494</v>
      </c>
      <c r="E495">
        <v>14.35</v>
      </c>
      <c r="F495">
        <v>14.39</v>
      </c>
      <c r="G495">
        <v>14.45</v>
      </c>
    </row>
    <row r="496" spans="1:7" ht="12">
      <c r="A496">
        <v>2495</v>
      </c>
      <c r="E496">
        <v>14.36</v>
      </c>
      <c r="F496">
        <v>14.39</v>
      </c>
      <c r="G496">
        <v>14.45</v>
      </c>
    </row>
    <row r="497" spans="1:7" ht="12">
      <c r="A497">
        <v>2496</v>
      </c>
      <c r="E497">
        <v>14.36</v>
      </c>
      <c r="F497">
        <v>14.39</v>
      </c>
      <c r="G497">
        <v>14.45</v>
      </c>
    </row>
    <row r="498" spans="1:7" ht="12">
      <c r="A498">
        <v>2497</v>
      </c>
      <c r="E498">
        <v>14.36</v>
      </c>
      <c r="F498">
        <v>14.38</v>
      </c>
      <c r="G498">
        <v>14.45</v>
      </c>
    </row>
    <row r="499" spans="1:7" ht="12">
      <c r="A499">
        <v>2498</v>
      </c>
      <c r="E499">
        <v>14.36</v>
      </c>
      <c r="F499">
        <v>14.38</v>
      </c>
      <c r="G499">
        <v>14.45</v>
      </c>
    </row>
    <row r="500" spans="1:7" ht="12">
      <c r="A500">
        <v>2499</v>
      </c>
      <c r="E500">
        <v>14.36</v>
      </c>
      <c r="F500">
        <v>14.38</v>
      </c>
      <c r="G500">
        <v>14.45</v>
      </c>
    </row>
    <row r="501" spans="1:7" ht="12">
      <c r="A501">
        <v>2500</v>
      </c>
      <c r="E501">
        <v>14.36</v>
      </c>
      <c r="F501">
        <v>14.39</v>
      </c>
      <c r="G501">
        <v>14.45</v>
      </c>
    </row>
    <row r="502" spans="1:7" ht="12">
      <c r="A502">
        <v>2501</v>
      </c>
      <c r="E502">
        <v>14.36</v>
      </c>
      <c r="F502">
        <v>14.38</v>
      </c>
      <c r="G502">
        <v>14.45</v>
      </c>
    </row>
    <row r="503" spans="1:7" ht="12">
      <c r="A503">
        <v>2502</v>
      </c>
      <c r="E503">
        <v>14.36</v>
      </c>
      <c r="F503">
        <v>14.38</v>
      </c>
      <c r="G503">
        <v>14.45</v>
      </c>
    </row>
    <row r="504" spans="1:7" ht="12">
      <c r="A504">
        <v>2503</v>
      </c>
      <c r="E504">
        <v>14.36</v>
      </c>
      <c r="F504">
        <v>14.38</v>
      </c>
      <c r="G504">
        <v>14.45</v>
      </c>
    </row>
    <row r="505" spans="1:7" ht="12">
      <c r="A505">
        <v>2504</v>
      </c>
      <c r="E505">
        <v>14.36</v>
      </c>
      <c r="F505">
        <v>14.38</v>
      </c>
      <c r="G505">
        <v>14.45</v>
      </c>
    </row>
    <row r="506" spans="1:7" ht="12">
      <c r="A506">
        <v>2505</v>
      </c>
      <c r="E506">
        <v>14.36</v>
      </c>
      <c r="F506">
        <v>14.38</v>
      </c>
      <c r="G506">
        <v>14.44</v>
      </c>
    </row>
    <row r="507" spans="1:7" ht="12">
      <c r="A507">
        <v>2506</v>
      </c>
      <c r="E507">
        <v>14.36</v>
      </c>
      <c r="F507">
        <v>14.38</v>
      </c>
      <c r="G507">
        <v>14.44</v>
      </c>
    </row>
    <row r="508" spans="1:7" ht="12">
      <c r="A508">
        <v>2507</v>
      </c>
      <c r="E508">
        <v>14.36</v>
      </c>
      <c r="F508">
        <v>14.38</v>
      </c>
      <c r="G508">
        <v>14.44</v>
      </c>
    </row>
    <row r="509" spans="1:7" ht="12">
      <c r="A509">
        <v>2508</v>
      </c>
      <c r="E509">
        <v>14.36</v>
      </c>
      <c r="F509">
        <v>14.38</v>
      </c>
      <c r="G509">
        <v>14.44</v>
      </c>
    </row>
    <row r="510" spans="1:7" ht="12">
      <c r="A510">
        <v>2509</v>
      </c>
      <c r="E510">
        <v>14.36</v>
      </c>
      <c r="F510">
        <v>14.38</v>
      </c>
      <c r="G510">
        <v>14.44</v>
      </c>
    </row>
    <row r="511" spans="1:7" ht="12">
      <c r="A511">
        <v>2510</v>
      </c>
      <c r="E511">
        <v>14.36</v>
      </c>
      <c r="F511">
        <v>14.38</v>
      </c>
      <c r="G511">
        <v>14.44</v>
      </c>
    </row>
    <row r="512" spans="1:7" ht="12">
      <c r="A512">
        <v>2511</v>
      </c>
      <c r="E512">
        <v>14.36</v>
      </c>
      <c r="F512">
        <v>14.38</v>
      </c>
      <c r="G512">
        <v>14.44</v>
      </c>
    </row>
    <row r="513" spans="1:7" ht="12">
      <c r="A513">
        <v>2512</v>
      </c>
      <c r="E513">
        <v>14.36</v>
      </c>
      <c r="F513">
        <v>14.38</v>
      </c>
      <c r="G513">
        <v>14.44</v>
      </c>
    </row>
    <row r="514" spans="1:7" ht="12">
      <c r="A514">
        <v>2513</v>
      </c>
      <c r="E514">
        <v>14.36</v>
      </c>
      <c r="F514">
        <v>14.38</v>
      </c>
      <c r="G514">
        <v>14.44</v>
      </c>
    </row>
    <row r="515" spans="1:7" ht="12">
      <c r="A515">
        <v>2514</v>
      </c>
      <c r="E515">
        <v>14.36</v>
      </c>
      <c r="F515">
        <v>14.38</v>
      </c>
      <c r="G515">
        <v>14.44</v>
      </c>
    </row>
    <row r="516" spans="1:7" ht="12">
      <c r="A516">
        <v>2515</v>
      </c>
      <c r="E516">
        <v>14.36</v>
      </c>
      <c r="F516">
        <v>14.38</v>
      </c>
      <c r="G516">
        <v>14.44</v>
      </c>
    </row>
    <row r="517" spans="1:7" ht="12">
      <c r="A517">
        <v>2516</v>
      </c>
      <c r="E517">
        <v>14.36</v>
      </c>
      <c r="F517">
        <v>14.38</v>
      </c>
      <c r="G517">
        <v>14.44</v>
      </c>
    </row>
    <row r="518" spans="1:7" ht="12">
      <c r="A518">
        <v>2517</v>
      </c>
      <c r="E518">
        <v>14.36</v>
      </c>
      <c r="F518">
        <v>14.38</v>
      </c>
      <c r="G518">
        <v>14.44</v>
      </c>
    </row>
    <row r="519" spans="1:7" ht="12">
      <c r="A519">
        <v>2518</v>
      </c>
      <c r="E519">
        <v>14.36</v>
      </c>
      <c r="F519">
        <v>14.38</v>
      </c>
      <c r="G519">
        <v>14.43</v>
      </c>
    </row>
    <row r="520" spans="1:7" ht="12">
      <c r="A520">
        <v>2519</v>
      </c>
      <c r="E520">
        <v>14.36</v>
      </c>
      <c r="F520">
        <v>14.38</v>
      </c>
      <c r="G520">
        <v>14.43</v>
      </c>
    </row>
    <row r="521" spans="1:7" ht="12">
      <c r="A521">
        <v>2520</v>
      </c>
      <c r="E521">
        <v>14.36</v>
      </c>
      <c r="F521">
        <v>14.38</v>
      </c>
      <c r="G521">
        <v>14.43</v>
      </c>
    </row>
    <row r="522" spans="1:7" ht="12">
      <c r="A522">
        <v>2521</v>
      </c>
      <c r="E522">
        <v>14.36</v>
      </c>
      <c r="F522">
        <v>14.38</v>
      </c>
      <c r="G522">
        <v>14.43</v>
      </c>
    </row>
    <row r="523" spans="1:7" ht="12">
      <c r="A523">
        <v>2522</v>
      </c>
      <c r="E523">
        <v>14.36</v>
      </c>
      <c r="F523">
        <v>14.38</v>
      </c>
      <c r="G523">
        <v>14.43</v>
      </c>
    </row>
    <row r="524" spans="1:7" ht="12">
      <c r="A524">
        <v>2523</v>
      </c>
      <c r="E524">
        <v>14.36</v>
      </c>
      <c r="F524">
        <v>14.38</v>
      </c>
      <c r="G524">
        <v>14.43</v>
      </c>
    </row>
    <row r="525" spans="1:7" ht="12">
      <c r="A525">
        <v>2524</v>
      </c>
      <c r="E525">
        <v>14.36</v>
      </c>
      <c r="F525">
        <v>14.38</v>
      </c>
      <c r="G525">
        <v>14.43</v>
      </c>
    </row>
    <row r="526" spans="1:7" ht="12">
      <c r="A526">
        <v>2525</v>
      </c>
      <c r="E526">
        <v>14.36</v>
      </c>
      <c r="F526">
        <v>14.38</v>
      </c>
      <c r="G526">
        <v>14.43</v>
      </c>
    </row>
    <row r="527" spans="1:7" ht="12">
      <c r="A527">
        <v>2526</v>
      </c>
      <c r="E527">
        <v>14.36</v>
      </c>
      <c r="F527">
        <v>14.38</v>
      </c>
      <c r="G527">
        <v>14.43</v>
      </c>
    </row>
    <row r="528" spans="1:7" ht="12">
      <c r="A528">
        <v>2527</v>
      </c>
      <c r="E528">
        <v>14.36</v>
      </c>
      <c r="F528">
        <v>14.38</v>
      </c>
      <c r="G528">
        <v>14.43</v>
      </c>
    </row>
    <row r="529" spans="1:7" ht="12">
      <c r="A529">
        <v>2528</v>
      </c>
      <c r="E529">
        <v>14.36</v>
      </c>
      <c r="F529">
        <v>14.38</v>
      </c>
      <c r="G529">
        <v>14.42</v>
      </c>
    </row>
    <row r="530" spans="1:7" ht="12">
      <c r="A530">
        <v>2529</v>
      </c>
      <c r="E530">
        <v>14.36</v>
      </c>
      <c r="F530">
        <v>14.38</v>
      </c>
      <c r="G530">
        <v>14.42</v>
      </c>
    </row>
    <row r="531" spans="1:7" ht="12">
      <c r="A531">
        <v>2530</v>
      </c>
      <c r="E531">
        <v>14.36</v>
      </c>
      <c r="F531">
        <v>14.38</v>
      </c>
      <c r="G531">
        <v>14.42</v>
      </c>
    </row>
    <row r="532" spans="1:7" ht="12">
      <c r="A532">
        <v>2531</v>
      </c>
      <c r="E532">
        <v>14.36</v>
      </c>
      <c r="F532">
        <v>14.38</v>
      </c>
      <c r="G532">
        <v>14.42</v>
      </c>
    </row>
    <row r="533" spans="1:7" ht="12">
      <c r="A533">
        <v>2532</v>
      </c>
      <c r="E533">
        <v>14.36</v>
      </c>
      <c r="F533">
        <v>14.38</v>
      </c>
      <c r="G533">
        <v>14.42</v>
      </c>
    </row>
    <row r="534" spans="1:7" ht="12">
      <c r="A534">
        <v>2533</v>
      </c>
      <c r="E534">
        <v>14.36</v>
      </c>
      <c r="F534">
        <v>14.38</v>
      </c>
      <c r="G534">
        <v>14.42</v>
      </c>
    </row>
    <row r="535" spans="1:7" ht="12">
      <c r="A535">
        <v>2534</v>
      </c>
      <c r="E535">
        <v>14.36</v>
      </c>
      <c r="F535">
        <v>14.38</v>
      </c>
      <c r="G535">
        <v>14.42</v>
      </c>
    </row>
    <row r="536" spans="1:7" ht="12">
      <c r="A536">
        <v>2535</v>
      </c>
      <c r="E536">
        <v>14.36</v>
      </c>
      <c r="F536">
        <v>14.38</v>
      </c>
      <c r="G536">
        <v>14.42</v>
      </c>
    </row>
    <row r="537" spans="1:7" ht="12">
      <c r="A537">
        <v>2536</v>
      </c>
      <c r="E537">
        <v>14.36</v>
      </c>
      <c r="F537">
        <v>14.38</v>
      </c>
      <c r="G537">
        <v>14.42</v>
      </c>
    </row>
    <row r="538" spans="1:7" ht="12">
      <c r="A538">
        <v>2537</v>
      </c>
      <c r="E538">
        <v>14.36</v>
      </c>
      <c r="F538">
        <v>14.38</v>
      </c>
      <c r="G538">
        <v>14.42</v>
      </c>
    </row>
    <row r="539" spans="1:7" ht="12">
      <c r="A539">
        <v>2538</v>
      </c>
      <c r="E539">
        <v>14.36</v>
      </c>
      <c r="F539">
        <v>14.38</v>
      </c>
      <c r="G539">
        <v>14.42</v>
      </c>
    </row>
    <row r="540" spans="1:7" ht="12">
      <c r="A540">
        <v>2539</v>
      </c>
      <c r="E540">
        <v>14.36</v>
      </c>
      <c r="F540">
        <v>14.38</v>
      </c>
      <c r="G540">
        <v>14.42</v>
      </c>
    </row>
    <row r="541" spans="1:7" ht="12">
      <c r="A541">
        <v>2540</v>
      </c>
      <c r="E541">
        <v>14.36</v>
      </c>
      <c r="F541">
        <v>14.38</v>
      </c>
      <c r="G541">
        <v>14.42</v>
      </c>
    </row>
    <row r="542" spans="1:7" ht="12">
      <c r="A542">
        <v>2541</v>
      </c>
      <c r="E542">
        <v>14.36</v>
      </c>
      <c r="F542">
        <v>14.38</v>
      </c>
      <c r="G542">
        <v>14.42</v>
      </c>
    </row>
    <row r="543" spans="1:7" ht="12">
      <c r="A543">
        <v>2542</v>
      </c>
      <c r="E543">
        <v>14.37</v>
      </c>
      <c r="F543">
        <v>14.38</v>
      </c>
      <c r="G543">
        <v>14.42</v>
      </c>
    </row>
    <row r="544" spans="1:7" ht="12">
      <c r="A544">
        <v>2543</v>
      </c>
      <c r="E544">
        <v>14.36</v>
      </c>
      <c r="F544">
        <v>14.38</v>
      </c>
      <c r="G544">
        <v>14.42</v>
      </c>
    </row>
    <row r="545" spans="1:7" ht="12">
      <c r="A545">
        <v>2544</v>
      </c>
      <c r="E545">
        <v>14.36</v>
      </c>
      <c r="F545">
        <v>14.38</v>
      </c>
      <c r="G545">
        <v>14.42</v>
      </c>
    </row>
    <row r="546" spans="1:7" ht="12">
      <c r="A546">
        <v>2545</v>
      </c>
      <c r="E546">
        <v>14.36</v>
      </c>
      <c r="F546">
        <v>14.38</v>
      </c>
      <c r="G546">
        <v>14.42</v>
      </c>
    </row>
    <row r="547" spans="1:7" ht="12">
      <c r="A547">
        <v>2546</v>
      </c>
      <c r="E547">
        <v>14.36</v>
      </c>
      <c r="F547">
        <v>14.38</v>
      </c>
      <c r="G547">
        <v>14.41</v>
      </c>
    </row>
    <row r="548" spans="1:7" ht="12">
      <c r="A548">
        <v>2547</v>
      </c>
      <c r="E548">
        <v>14.36</v>
      </c>
      <c r="F548">
        <v>14.38</v>
      </c>
      <c r="G548">
        <v>14.42</v>
      </c>
    </row>
    <row r="549" spans="1:7" ht="12">
      <c r="A549">
        <v>2548</v>
      </c>
      <c r="E549">
        <v>14.36</v>
      </c>
      <c r="F549">
        <v>14.38</v>
      </c>
      <c r="G549">
        <v>14.42</v>
      </c>
    </row>
    <row r="550" spans="1:7" ht="12">
      <c r="A550">
        <v>2549</v>
      </c>
      <c r="E550">
        <v>14.36</v>
      </c>
      <c r="F550">
        <v>14.38</v>
      </c>
      <c r="G550">
        <v>14.42</v>
      </c>
    </row>
    <row r="551" spans="1:7" ht="12">
      <c r="A551">
        <v>2550</v>
      </c>
      <c r="E551">
        <v>14.36</v>
      </c>
      <c r="F551">
        <v>14.38</v>
      </c>
      <c r="G551">
        <v>14.42</v>
      </c>
    </row>
    <row r="552" spans="1:7" ht="12">
      <c r="A552">
        <v>2551</v>
      </c>
      <c r="E552">
        <v>14.36</v>
      </c>
      <c r="F552">
        <v>14.38</v>
      </c>
      <c r="G552">
        <v>14.42</v>
      </c>
    </row>
    <row r="553" spans="1:7" ht="12">
      <c r="A553">
        <v>2552</v>
      </c>
      <c r="E553">
        <v>14.36</v>
      </c>
      <c r="F553">
        <v>14.38</v>
      </c>
      <c r="G553">
        <v>14.41</v>
      </c>
    </row>
    <row r="554" spans="1:7" ht="12">
      <c r="A554">
        <v>2553</v>
      </c>
      <c r="E554">
        <v>14.37</v>
      </c>
      <c r="F554">
        <v>14.38</v>
      </c>
      <c r="G554">
        <v>14.41</v>
      </c>
    </row>
    <row r="555" spans="1:7" ht="12">
      <c r="A555">
        <v>2554</v>
      </c>
      <c r="E555">
        <v>14.36</v>
      </c>
      <c r="F555">
        <v>14.38</v>
      </c>
      <c r="G555">
        <v>14.41</v>
      </c>
    </row>
    <row r="556" spans="1:7" ht="12">
      <c r="A556">
        <v>2555</v>
      </c>
      <c r="E556">
        <v>14.36</v>
      </c>
      <c r="F556">
        <v>14.38</v>
      </c>
      <c r="G556">
        <v>14.41</v>
      </c>
    </row>
    <row r="557" spans="1:7" ht="12">
      <c r="A557">
        <v>2556</v>
      </c>
      <c r="E557">
        <v>14.36</v>
      </c>
      <c r="F557">
        <v>14.38</v>
      </c>
      <c r="G557">
        <v>14.41</v>
      </c>
    </row>
    <row r="558" spans="1:7" ht="12">
      <c r="A558">
        <v>2557</v>
      </c>
      <c r="E558">
        <v>14.36</v>
      </c>
      <c r="F558">
        <v>14.38</v>
      </c>
      <c r="G558">
        <v>14.41</v>
      </c>
    </row>
    <row r="559" spans="1:7" ht="12">
      <c r="A559">
        <v>2558</v>
      </c>
      <c r="E559">
        <v>14.37</v>
      </c>
      <c r="F559">
        <v>14.38</v>
      </c>
      <c r="G559">
        <v>14.41</v>
      </c>
    </row>
    <row r="560" spans="1:7" ht="12">
      <c r="A560">
        <v>2559</v>
      </c>
      <c r="E560">
        <v>14.36</v>
      </c>
      <c r="F560">
        <v>14.38</v>
      </c>
      <c r="G560">
        <v>14.41</v>
      </c>
    </row>
    <row r="561" spans="1:7" ht="12">
      <c r="A561">
        <v>2560</v>
      </c>
      <c r="E561">
        <v>14.36</v>
      </c>
      <c r="F561">
        <v>14.38</v>
      </c>
      <c r="G561">
        <v>14.41</v>
      </c>
    </row>
    <row r="562" spans="1:7" ht="12">
      <c r="A562">
        <v>2561</v>
      </c>
      <c r="E562">
        <v>14.36</v>
      </c>
      <c r="F562">
        <v>14.38</v>
      </c>
      <c r="G562">
        <v>14.41</v>
      </c>
    </row>
    <row r="563" spans="1:7" ht="12">
      <c r="A563">
        <v>2562</v>
      </c>
      <c r="E563">
        <v>14.37</v>
      </c>
      <c r="F563">
        <v>14.38</v>
      </c>
      <c r="G563">
        <v>14.41</v>
      </c>
    </row>
    <row r="564" spans="1:7" ht="12">
      <c r="A564">
        <v>2563</v>
      </c>
      <c r="E564">
        <v>14.36</v>
      </c>
      <c r="F564">
        <v>14.38</v>
      </c>
      <c r="G564">
        <v>14.41</v>
      </c>
    </row>
    <row r="565" spans="1:7" ht="12">
      <c r="A565">
        <v>2564</v>
      </c>
      <c r="E565">
        <v>14.36</v>
      </c>
      <c r="F565">
        <v>14.38</v>
      </c>
      <c r="G565">
        <v>14.41</v>
      </c>
    </row>
    <row r="566" spans="1:7" ht="12">
      <c r="A566">
        <v>2565</v>
      </c>
      <c r="E566">
        <v>14.37</v>
      </c>
      <c r="F566">
        <v>14.38</v>
      </c>
      <c r="G566">
        <v>14.41</v>
      </c>
    </row>
    <row r="567" spans="1:7" ht="12">
      <c r="A567">
        <v>2566</v>
      </c>
      <c r="E567">
        <v>14.36</v>
      </c>
      <c r="F567">
        <v>14.38</v>
      </c>
      <c r="G567">
        <v>14.4</v>
      </c>
    </row>
    <row r="568" spans="1:7" ht="12">
      <c r="A568">
        <v>2567</v>
      </c>
      <c r="E568">
        <v>14.36</v>
      </c>
      <c r="F568">
        <v>14.38</v>
      </c>
      <c r="G568">
        <v>14.41</v>
      </c>
    </row>
    <row r="569" spans="1:7" ht="12">
      <c r="A569">
        <v>2568</v>
      </c>
      <c r="E569">
        <v>14.37</v>
      </c>
      <c r="F569">
        <v>14.38</v>
      </c>
      <c r="G569">
        <v>14.41</v>
      </c>
    </row>
    <row r="570" spans="1:7" ht="12">
      <c r="A570">
        <v>2569</v>
      </c>
      <c r="E570">
        <v>14.36</v>
      </c>
      <c r="F570">
        <v>14.38</v>
      </c>
      <c r="G570">
        <v>14.4</v>
      </c>
    </row>
    <row r="571" spans="1:7" ht="12">
      <c r="A571">
        <v>2570</v>
      </c>
      <c r="E571">
        <v>14.36</v>
      </c>
      <c r="F571">
        <v>14.38</v>
      </c>
      <c r="G571">
        <v>14.41</v>
      </c>
    </row>
    <row r="572" spans="1:7" ht="12">
      <c r="A572">
        <v>2571</v>
      </c>
      <c r="E572">
        <v>14.36</v>
      </c>
      <c r="F572">
        <v>14.38</v>
      </c>
      <c r="G572">
        <v>14.41</v>
      </c>
    </row>
    <row r="573" spans="1:7" ht="12">
      <c r="A573">
        <v>2572</v>
      </c>
      <c r="E573">
        <v>14.36</v>
      </c>
      <c r="F573">
        <v>14.38</v>
      </c>
      <c r="G573">
        <v>14.4</v>
      </c>
    </row>
    <row r="574" spans="1:7" ht="12">
      <c r="A574">
        <v>2573</v>
      </c>
      <c r="E574">
        <v>14.37</v>
      </c>
      <c r="F574">
        <v>14.38</v>
      </c>
      <c r="G574">
        <v>14.4</v>
      </c>
    </row>
    <row r="575" spans="1:7" ht="12">
      <c r="A575">
        <v>2574</v>
      </c>
      <c r="E575">
        <v>14.36</v>
      </c>
      <c r="F575">
        <v>14.38</v>
      </c>
      <c r="G575">
        <v>14.4</v>
      </c>
    </row>
    <row r="576" spans="1:7" ht="12">
      <c r="A576">
        <v>2575</v>
      </c>
      <c r="E576">
        <v>14.36</v>
      </c>
      <c r="F576">
        <v>14.38</v>
      </c>
      <c r="G576">
        <v>14.4</v>
      </c>
    </row>
    <row r="577" spans="1:7" ht="12">
      <c r="A577">
        <v>2576</v>
      </c>
      <c r="E577">
        <v>14.37</v>
      </c>
      <c r="F577">
        <v>14.38</v>
      </c>
      <c r="G577">
        <v>14.4</v>
      </c>
    </row>
    <row r="578" spans="1:7" ht="12">
      <c r="A578">
        <v>2577</v>
      </c>
      <c r="E578">
        <v>14.36</v>
      </c>
      <c r="F578">
        <v>14.38</v>
      </c>
      <c r="G578">
        <v>14.4</v>
      </c>
    </row>
    <row r="579" spans="1:7" ht="12">
      <c r="A579">
        <v>2578</v>
      </c>
      <c r="E579">
        <v>14.37</v>
      </c>
      <c r="F579">
        <v>14.38</v>
      </c>
      <c r="G579">
        <v>14.4</v>
      </c>
    </row>
    <row r="580" spans="1:7" ht="12">
      <c r="A580">
        <v>2579</v>
      </c>
      <c r="E580">
        <v>14.37</v>
      </c>
      <c r="F580">
        <v>14.38</v>
      </c>
      <c r="G580">
        <v>14.4</v>
      </c>
    </row>
    <row r="581" spans="1:7" ht="12">
      <c r="A581">
        <v>2580</v>
      </c>
      <c r="E581">
        <v>14.37</v>
      </c>
      <c r="F581">
        <v>14.38</v>
      </c>
      <c r="G581">
        <v>14.4</v>
      </c>
    </row>
    <row r="582" spans="1:7" ht="12">
      <c r="A582">
        <v>2581</v>
      </c>
      <c r="E582">
        <v>14.37</v>
      </c>
      <c r="F582">
        <v>14.38</v>
      </c>
      <c r="G582">
        <v>14.4</v>
      </c>
    </row>
    <row r="583" spans="1:7" ht="12">
      <c r="A583">
        <v>2582</v>
      </c>
      <c r="E583">
        <v>14.37</v>
      </c>
      <c r="F583">
        <v>14.38</v>
      </c>
      <c r="G583">
        <v>14.4</v>
      </c>
    </row>
    <row r="584" spans="1:7" ht="12">
      <c r="A584">
        <v>2583</v>
      </c>
      <c r="E584">
        <v>14.37</v>
      </c>
      <c r="F584">
        <v>14.38</v>
      </c>
      <c r="G584">
        <v>14.4</v>
      </c>
    </row>
    <row r="585" spans="1:7" ht="12">
      <c r="A585">
        <v>2584</v>
      </c>
      <c r="E585">
        <v>14.36</v>
      </c>
      <c r="F585">
        <v>14.38</v>
      </c>
      <c r="G585">
        <v>14.4</v>
      </c>
    </row>
    <row r="586" spans="1:7" ht="12">
      <c r="A586">
        <v>2585</v>
      </c>
      <c r="E586">
        <v>14.37</v>
      </c>
      <c r="F586">
        <v>14.38</v>
      </c>
      <c r="G586">
        <v>14.4</v>
      </c>
    </row>
    <row r="587" spans="1:7" ht="12">
      <c r="A587">
        <v>2586</v>
      </c>
      <c r="E587">
        <v>14.37</v>
      </c>
      <c r="F587">
        <v>14.38</v>
      </c>
      <c r="G587">
        <v>14.4</v>
      </c>
    </row>
    <row r="588" spans="1:7" ht="12">
      <c r="A588">
        <v>2587</v>
      </c>
      <c r="E588">
        <v>14.37</v>
      </c>
      <c r="F588">
        <v>14.38</v>
      </c>
      <c r="G588">
        <v>14.4</v>
      </c>
    </row>
    <row r="589" spans="1:7" ht="12">
      <c r="A589">
        <v>2588</v>
      </c>
      <c r="E589">
        <v>14.37</v>
      </c>
      <c r="F589">
        <v>14.38</v>
      </c>
      <c r="G589">
        <v>14.4</v>
      </c>
    </row>
    <row r="590" spans="1:7" ht="12">
      <c r="A590">
        <v>2589</v>
      </c>
      <c r="E590">
        <v>14.37</v>
      </c>
      <c r="F590">
        <v>14.38</v>
      </c>
      <c r="G590">
        <v>14.4</v>
      </c>
    </row>
    <row r="591" spans="1:7" ht="12">
      <c r="A591">
        <v>2590</v>
      </c>
      <c r="E591">
        <v>14.37</v>
      </c>
      <c r="F591">
        <v>14.38</v>
      </c>
      <c r="G591">
        <v>14.4</v>
      </c>
    </row>
    <row r="592" spans="1:7" ht="12">
      <c r="A592">
        <v>2591</v>
      </c>
      <c r="E592">
        <v>14.37</v>
      </c>
      <c r="F592">
        <v>14.38</v>
      </c>
      <c r="G592">
        <v>14.4</v>
      </c>
    </row>
    <row r="593" spans="1:7" ht="12">
      <c r="A593">
        <v>2592</v>
      </c>
      <c r="E593">
        <v>14.37</v>
      </c>
      <c r="F593">
        <v>14.38</v>
      </c>
      <c r="G593">
        <v>14.4</v>
      </c>
    </row>
    <row r="594" spans="1:7" ht="12">
      <c r="A594">
        <v>2593</v>
      </c>
      <c r="E594">
        <v>14.37</v>
      </c>
      <c r="F594">
        <v>14.38</v>
      </c>
      <c r="G594">
        <v>14.4</v>
      </c>
    </row>
    <row r="595" spans="1:7" ht="12">
      <c r="A595">
        <v>2594</v>
      </c>
      <c r="E595">
        <v>14.37</v>
      </c>
      <c r="F595">
        <v>14.38</v>
      </c>
      <c r="G595">
        <v>14.4</v>
      </c>
    </row>
    <row r="596" spans="1:7" ht="12">
      <c r="A596">
        <v>2595</v>
      </c>
      <c r="E596">
        <v>14.37</v>
      </c>
      <c r="F596">
        <v>14.38</v>
      </c>
      <c r="G596">
        <v>14.4</v>
      </c>
    </row>
    <row r="597" spans="1:7" ht="12">
      <c r="A597">
        <v>2596</v>
      </c>
      <c r="E597">
        <v>14.37</v>
      </c>
      <c r="F597">
        <v>14.38</v>
      </c>
      <c r="G597">
        <v>14.4</v>
      </c>
    </row>
    <row r="598" spans="1:7" ht="12">
      <c r="A598">
        <v>2597</v>
      </c>
      <c r="E598">
        <v>14.37</v>
      </c>
      <c r="F598">
        <v>14.38</v>
      </c>
      <c r="G598">
        <v>14.4</v>
      </c>
    </row>
    <row r="599" spans="1:7" ht="12">
      <c r="A599">
        <v>2598</v>
      </c>
      <c r="E599">
        <v>14.37</v>
      </c>
      <c r="F599">
        <v>14.38</v>
      </c>
      <c r="G599">
        <v>14.4</v>
      </c>
    </row>
    <row r="600" spans="1:7" ht="12">
      <c r="A600">
        <v>2599</v>
      </c>
      <c r="E600">
        <v>14.37</v>
      </c>
      <c r="F600">
        <v>14.38</v>
      </c>
      <c r="G600">
        <v>14.4</v>
      </c>
    </row>
    <row r="601" spans="1:7" ht="12">
      <c r="A601">
        <v>2600</v>
      </c>
      <c r="E601">
        <v>14.37</v>
      </c>
      <c r="F601">
        <v>14.38</v>
      </c>
      <c r="G601">
        <v>14.4</v>
      </c>
    </row>
  </sheetData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D2:J20"/>
  <sheetViews>
    <sheetView workbookViewId="0" topLeftCell="A1">
      <selection activeCell="D20" sqref="D20"/>
    </sheetView>
  </sheetViews>
  <sheetFormatPr defaultColWidth="11.421875" defaultRowHeight="12.75"/>
  <cols>
    <col min="1" max="3" width="8.8515625" style="0" customWidth="1"/>
    <col min="4" max="4" width="17.421875" style="0" customWidth="1"/>
    <col min="5" max="16384" width="8.8515625" style="0" customWidth="1"/>
  </cols>
  <sheetData>
    <row r="2" spans="4:7" ht="16.5">
      <c r="D2" s="90" t="s">
        <v>77</v>
      </c>
      <c r="E2" s="90"/>
      <c r="F2" s="90"/>
      <c r="G2" s="90"/>
    </row>
    <row r="3" spans="5:10" ht="18">
      <c r="E3" s="151" t="s">
        <v>69</v>
      </c>
      <c r="F3" s="151"/>
      <c r="G3" s="151"/>
      <c r="H3" s="151"/>
      <c r="I3" s="151"/>
      <c r="J3" s="151"/>
    </row>
    <row r="4" ht="12.75" thickBot="1"/>
    <row r="5" spans="4:10" ht="18.75" thickBot="1">
      <c r="D5" s="77"/>
      <c r="E5" s="78" t="s">
        <v>52</v>
      </c>
      <c r="F5" s="78" t="s">
        <v>53</v>
      </c>
      <c r="G5" s="78" t="s">
        <v>54</v>
      </c>
      <c r="H5" s="78" t="s">
        <v>55</v>
      </c>
      <c r="I5" s="78" t="s">
        <v>56</v>
      </c>
      <c r="J5" s="78" t="s">
        <v>57</v>
      </c>
    </row>
    <row r="6" spans="4:10" ht="33" thickBot="1">
      <c r="D6" s="81" t="s">
        <v>58</v>
      </c>
      <c r="E6" s="82">
        <v>430</v>
      </c>
      <c r="F6" s="82">
        <v>430</v>
      </c>
      <c r="G6" s="82">
        <v>430</v>
      </c>
      <c r="H6" s="82">
        <v>430</v>
      </c>
      <c r="I6" s="82">
        <v>430</v>
      </c>
      <c r="J6" s="82">
        <v>430</v>
      </c>
    </row>
    <row r="7" spans="4:10" ht="33" thickBot="1">
      <c r="D7" s="81" t="s">
        <v>30</v>
      </c>
      <c r="E7" s="82">
        <v>2050</v>
      </c>
      <c r="F7" s="82">
        <v>2050</v>
      </c>
      <c r="G7" s="82">
        <v>2100</v>
      </c>
      <c r="H7" s="82">
        <v>2050</v>
      </c>
      <c r="I7" s="82">
        <v>2050</v>
      </c>
      <c r="J7" s="82">
        <v>2050</v>
      </c>
    </row>
    <row r="8" spans="4:10" ht="33" thickBot="1">
      <c r="D8" s="81" t="s">
        <v>59</v>
      </c>
      <c r="E8" s="82">
        <v>2100</v>
      </c>
      <c r="F8" s="82">
        <v>2150</v>
      </c>
      <c r="G8" s="82">
        <v>2300</v>
      </c>
      <c r="H8" s="82">
        <v>2400</v>
      </c>
      <c r="I8" s="82">
        <v>2500</v>
      </c>
      <c r="J8" s="82">
        <v>2600</v>
      </c>
    </row>
    <row r="9" spans="4:10" ht="18" thickBot="1">
      <c r="D9" s="81" t="s">
        <v>60</v>
      </c>
      <c r="E9" s="82">
        <v>436</v>
      </c>
      <c r="F9" s="82">
        <v>434</v>
      </c>
      <c r="G9" s="82">
        <v>432</v>
      </c>
      <c r="H9" s="82">
        <v>436</v>
      </c>
      <c r="I9" s="82">
        <v>436</v>
      </c>
      <c r="J9" s="82">
        <v>436</v>
      </c>
    </row>
    <row r="10" spans="4:10" ht="18" thickBot="1">
      <c r="D10" s="81" t="s">
        <v>61</v>
      </c>
      <c r="E10" s="82">
        <v>440</v>
      </c>
      <c r="F10" s="82">
        <v>437</v>
      </c>
      <c r="G10" s="82">
        <v>434</v>
      </c>
      <c r="H10" s="82">
        <v>439</v>
      </c>
      <c r="I10" s="82">
        <v>439</v>
      </c>
      <c r="J10" s="82">
        <v>439</v>
      </c>
    </row>
    <row r="11" spans="4:10" ht="18" thickBot="1">
      <c r="D11" s="81" t="s">
        <v>62</v>
      </c>
      <c r="E11" s="82">
        <v>442</v>
      </c>
      <c r="F11" s="82">
        <v>440</v>
      </c>
      <c r="G11" s="82">
        <v>435</v>
      </c>
      <c r="H11" s="82">
        <v>442</v>
      </c>
      <c r="I11" s="82">
        <v>442</v>
      </c>
      <c r="J11" s="82">
        <v>442</v>
      </c>
    </row>
    <row r="12" spans="4:10" ht="18" thickBot="1">
      <c r="D12" s="81" t="s">
        <v>63</v>
      </c>
      <c r="E12" s="82">
        <v>450</v>
      </c>
      <c r="F12" s="82">
        <v>450</v>
      </c>
      <c r="G12" s="82">
        <v>443</v>
      </c>
      <c r="H12" s="82">
        <v>450</v>
      </c>
      <c r="I12" s="82">
        <v>450</v>
      </c>
      <c r="J12" s="82">
        <v>450</v>
      </c>
    </row>
    <row r="13" spans="4:10" ht="33" thickBot="1">
      <c r="D13" s="81" t="s">
        <v>64</v>
      </c>
      <c r="E13" s="82">
        <v>2056</v>
      </c>
      <c r="F13" s="82">
        <v>2067</v>
      </c>
      <c r="G13" s="82">
        <v>2130</v>
      </c>
      <c r="H13" s="82">
        <v>2128</v>
      </c>
      <c r="I13" s="82">
        <v>2170</v>
      </c>
      <c r="J13" s="82">
        <v>2206</v>
      </c>
    </row>
    <row r="14" spans="4:10" ht="33" thickBot="1">
      <c r="D14" s="81" t="s">
        <v>65</v>
      </c>
      <c r="E14" s="82">
        <v>2138</v>
      </c>
      <c r="F14" s="82">
        <v>2172</v>
      </c>
      <c r="G14" s="82">
        <v>2321</v>
      </c>
      <c r="H14" s="82">
        <v>2403</v>
      </c>
      <c r="I14" s="82">
        <v>2501</v>
      </c>
      <c r="J14" s="82">
        <v>2600</v>
      </c>
    </row>
    <row r="15" spans="4:10" ht="33" thickBot="1">
      <c r="D15" s="81" t="s">
        <v>66</v>
      </c>
      <c r="E15" s="82">
        <v>4.92</v>
      </c>
      <c r="F15" s="82">
        <v>2.65</v>
      </c>
      <c r="G15" s="82">
        <v>1.41</v>
      </c>
      <c r="H15" s="82">
        <v>0.74</v>
      </c>
      <c r="I15" s="82">
        <v>0.61</v>
      </c>
      <c r="J15" s="82">
        <v>0.53</v>
      </c>
    </row>
    <row r="16" spans="4:10" ht="30.75" thickBot="1">
      <c r="D16" s="81" t="s">
        <v>67</v>
      </c>
      <c r="E16" s="82">
        <v>2082</v>
      </c>
      <c r="F16" s="82">
        <v>2112</v>
      </c>
      <c r="G16" s="82">
        <v>2224</v>
      </c>
      <c r="H16" s="82">
        <v>2276</v>
      </c>
      <c r="I16" s="82">
        <v>2338</v>
      </c>
      <c r="J16" s="82">
        <v>2386</v>
      </c>
    </row>
    <row r="17" spans="4:10" ht="30.75" thickBot="1">
      <c r="D17" s="81" t="s">
        <v>68</v>
      </c>
      <c r="E17" s="82">
        <v>1.37</v>
      </c>
      <c r="F17" s="82">
        <v>1.39</v>
      </c>
      <c r="G17" s="82">
        <v>1.54</v>
      </c>
      <c r="H17" s="82">
        <v>1.51</v>
      </c>
      <c r="I17" s="82">
        <v>1.55</v>
      </c>
      <c r="J17" s="82">
        <v>1.58</v>
      </c>
    </row>
    <row r="18" ht="15">
      <c r="D18" s="79"/>
    </row>
    <row r="19" ht="15">
      <c r="D19" s="79"/>
    </row>
    <row r="20" ht="15">
      <c r="D20" s="80" t="s">
        <v>31</v>
      </c>
    </row>
  </sheetData>
  <mergeCells count="1">
    <mergeCell ref="E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BCGEU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Cliff.Stainsby</dc:creator>
  <cp:keywords/>
  <dc:description/>
  <cp:lastModifiedBy>Terra Poirier</cp:lastModifiedBy>
  <cp:lastPrinted>2008-04-22T17:09:11Z</cp:lastPrinted>
  <dcterms:created xsi:type="dcterms:W3CDTF">2007-11-26T23:08:15Z</dcterms:created>
  <dcterms:modified xsi:type="dcterms:W3CDTF">2008-07-09T23:17:59Z</dcterms:modified>
  <cp:category/>
  <cp:version/>
  <cp:contentType/>
  <cp:contentStatus/>
</cp:coreProperties>
</file>